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CA Saran Kumar U\Dropbox\Classes, Trainings &amp; Seminars\Other Seminars\Workshop on ABCD of Microsoft Tools\Day 2 - Advanced Excel\"/>
    </mc:Choice>
  </mc:AlternateContent>
  <xr:revisionPtr revIDLastSave="0" documentId="13_ncr:1_{F60AF613-B0CA-4B1B-947D-8C55456B7141}" xr6:coauthVersionLast="47" xr6:coauthVersionMax="47" xr10:uidLastSave="{00000000-0000-0000-0000-000000000000}"/>
  <bookViews>
    <workbookView xWindow="-108" yWindow="-108" windowWidth="23256" windowHeight="12456" tabRatio="500" firstSheet="4" activeTab="8" xr2:uid="{00000000-000D-0000-FFFF-FFFF00000000}"/>
  </bookViews>
  <sheets>
    <sheet name="1_F5_GoToSpecial" sheetId="2" r:id="rId1"/>
    <sheet name="Sheet1" sheetId="10" r:id="rId2"/>
    <sheet name="2_MergedCells" sheetId="3" r:id="rId3"/>
    <sheet name="Sheet2" sheetId="11" r:id="rId4"/>
    <sheet name="3_PasteSpecial" sheetId="4" r:id="rId5"/>
    <sheet name="4_TRIM_CLEAN" sheetId="5" r:id="rId6"/>
    <sheet name="5_TextNumbers" sheetId="6" r:id="rId7"/>
    <sheet name="6_TextDates" sheetId="7" r:id="rId8"/>
    <sheet name="7_IS_Functions" sheetId="8" r:id="rId9"/>
    <sheet name="8_Pivot" sheetId="9" r:id="rId10"/>
  </sheets>
  <definedNames>
    <definedName name="_xlnm._FilterDatabase" localSheetId="0" hidden="1">'1_F5_GoToSpecial'!$A$2:$C$32</definedName>
    <definedName name="Amt">'2_MergedCells'!$C$4:$C$6</definedName>
    <definedName name="dept">'2_MergedCells'!$A$3:$A$22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H3" i="3" l="1"/>
  <c r="H12" i="3"/>
  <c r="H10" i="3"/>
  <c r="H6" i="3"/>
  <c r="H8" i="3" s="1"/>
  <c r="D4" i="11"/>
  <c r="C4" i="11"/>
  <c r="D3" i="11"/>
  <c r="C3" i="11"/>
  <c r="D2" i="11"/>
  <c r="C2" i="11"/>
  <c r="D1" i="11"/>
  <c r="C1" i="11"/>
  <c r="D4" i="3"/>
  <c r="E4" i="3" s="1"/>
  <c r="D5" i="3"/>
  <c r="E5" i="3" s="1"/>
  <c r="D6" i="3"/>
  <c r="E6" i="3" s="1"/>
  <c r="D7" i="3"/>
  <c r="E7" i="3" s="1"/>
  <c r="D8" i="3"/>
  <c r="E8" i="3" s="1"/>
  <c r="D9" i="3"/>
  <c r="E9" i="3" s="1"/>
  <c r="D10" i="3"/>
  <c r="E10" i="3" s="1"/>
  <c r="D11" i="3"/>
  <c r="E11" i="3" s="1"/>
  <c r="D12" i="3"/>
  <c r="E12" i="3" s="1"/>
  <c r="D13" i="3"/>
  <c r="E13" i="3" s="1"/>
  <c r="D14" i="3"/>
  <c r="E14" i="3" s="1"/>
  <c r="D15" i="3"/>
  <c r="E15" i="3" s="1"/>
  <c r="D16" i="3"/>
  <c r="E16" i="3" s="1"/>
  <c r="D17" i="3"/>
  <c r="E17" i="3" s="1"/>
  <c r="D18" i="3"/>
  <c r="E18" i="3" s="1"/>
  <c r="D19" i="3"/>
  <c r="E19" i="3" s="1"/>
  <c r="D20" i="3"/>
  <c r="E20" i="3" s="1"/>
  <c r="D21" i="3"/>
  <c r="E21" i="3" s="1"/>
  <c r="D22" i="3"/>
  <c r="E22" i="3" s="1"/>
  <c r="D3" i="3"/>
  <c r="E3" i="3" s="1"/>
  <c r="K2" i="10"/>
  <c r="H3" i="10"/>
  <c r="H4" i="10"/>
  <c r="H5" i="10"/>
  <c r="H6" i="10"/>
  <c r="H7" i="10"/>
  <c r="H8" i="10"/>
  <c r="H9" i="10"/>
  <c r="H10" i="10"/>
  <c r="H11" i="10"/>
  <c r="H12" i="10"/>
  <c r="H13" i="10"/>
  <c r="H14" i="10"/>
  <c r="H15" i="10"/>
  <c r="H16" i="10"/>
  <c r="H17" i="10"/>
  <c r="H2" i="10"/>
  <c r="G3" i="10"/>
  <c r="G4" i="10"/>
  <c r="G5" i="10"/>
  <c r="G6" i="10"/>
  <c r="G7" i="10"/>
  <c r="G8" i="10"/>
  <c r="G9" i="10"/>
  <c r="G10" i="10"/>
  <c r="G11" i="10"/>
  <c r="G12" i="10"/>
  <c r="G13" i="10"/>
  <c r="G14" i="10"/>
  <c r="G15" i="10"/>
  <c r="G16" i="10"/>
  <c r="G17" i="10"/>
  <c r="G2" i="10"/>
  <c r="F8" i="10"/>
  <c r="F3" i="10"/>
  <c r="F4" i="10"/>
  <c r="F5" i="10"/>
  <c r="F6" i="10"/>
  <c r="F7" i="10"/>
  <c r="F9" i="10"/>
  <c r="F10" i="10"/>
  <c r="F11" i="10"/>
  <c r="F12" i="10"/>
  <c r="F13" i="10"/>
  <c r="F14" i="10"/>
  <c r="F15" i="10"/>
  <c r="F16" i="10"/>
  <c r="F17" i="10"/>
  <c r="F2" i="10"/>
  <c r="E3" i="10"/>
  <c r="E4" i="10"/>
  <c r="E5" i="10"/>
  <c r="E6" i="10"/>
  <c r="E7" i="10"/>
  <c r="E8" i="10"/>
  <c r="E9" i="10"/>
  <c r="E10" i="10"/>
  <c r="E11" i="10"/>
  <c r="E12" i="10"/>
  <c r="E13" i="10"/>
  <c r="E14" i="10"/>
  <c r="E15" i="10"/>
  <c r="E16" i="10"/>
  <c r="E17" i="10"/>
  <c r="E2" i="10"/>
  <c r="D3" i="10"/>
  <c r="D4" i="10"/>
  <c r="D5" i="10"/>
  <c r="D6" i="10"/>
  <c r="D8" i="10"/>
  <c r="D9" i="10"/>
  <c r="D10" i="10"/>
  <c r="D11" i="10"/>
  <c r="D12" i="10"/>
  <c r="D13" i="10"/>
  <c r="D14" i="10"/>
  <c r="D15" i="10"/>
  <c r="D16" i="10"/>
  <c r="D17" i="10"/>
  <c r="D2" i="10"/>
  <c r="F4" i="2"/>
  <c r="F5" i="2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" i="2"/>
  <c r="I4" i="2"/>
  <c r="I3" i="2"/>
  <c r="H4" i="2" a="1"/>
  <c r="H3" i="2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" i="2"/>
  <c r="D4" i="2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" i="2"/>
  <c r="C4" i="2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" i="2"/>
  <c r="C15" i="6"/>
  <c r="D14" i="6"/>
  <c r="D13" i="6"/>
  <c r="D12" i="6"/>
  <c r="D11" i="6"/>
  <c r="D10" i="6"/>
  <c r="D9" i="6"/>
  <c r="D8" i="6"/>
  <c r="D7" i="6"/>
  <c r="D6" i="6"/>
  <c r="D5" i="6"/>
  <c r="D4" i="6"/>
  <c r="D3" i="6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<sst xmlns="http://schemas.openxmlformats.org/spreadsheetml/2006/main" count="641" uniqueCount="410">
  <si>
    <t>Ledger</t>
  </si>
  <si>
    <t>Balance (Dr)</t>
  </si>
  <si>
    <t>Salaries</t>
  </si>
  <si>
    <t>Rent - Office</t>
  </si>
  <si>
    <t>111000</t>
  </si>
  <si>
    <t>Printing &amp; Stationery</t>
  </si>
  <si>
    <t>Audit Fees</t>
  </si>
  <si>
    <t>Telephone Expenses</t>
  </si>
  <si>
    <t>Electricity Charges</t>
  </si>
  <si>
    <t>Repairs &amp; Maintenance</t>
  </si>
  <si>
    <t>Staff Welfare</t>
  </si>
  <si>
    <t>Conveyance</t>
  </si>
  <si>
    <t>Professional Fees</t>
  </si>
  <si>
    <t>Bank Charges</t>
  </si>
  <si>
    <t>Insurance</t>
  </si>
  <si>
    <t>Office Expenses</t>
  </si>
  <si>
    <t>Books &amp; Periodicals</t>
  </si>
  <si>
    <t>50500</t>
  </si>
  <si>
    <t>Membership Fees</t>
  </si>
  <si>
    <t>Software Subscription</t>
  </si>
  <si>
    <t>Internet Charges</t>
  </si>
  <si>
    <t>Postage &amp; Courier</t>
  </si>
  <si>
    <t>Business Promotion</t>
  </si>
  <si>
    <t>Travelling Expenses</t>
  </si>
  <si>
    <t>Legal Charges</t>
  </si>
  <si>
    <t>Rates &amp; Taxes</t>
  </si>
  <si>
    <t>Security Charges</t>
  </si>
  <si>
    <t>113500</t>
  </si>
  <si>
    <t>Housekeeping</t>
  </si>
  <si>
    <t>21500</t>
  </si>
  <si>
    <t>Interest on Loan</t>
  </si>
  <si>
    <t>41000</t>
  </si>
  <si>
    <t>Depreciation</t>
  </si>
  <si>
    <t>Advertisement</t>
  </si>
  <si>
    <t>Training Expenses</t>
  </si>
  <si>
    <t>Meeting Expenses</t>
  </si>
  <si>
    <t>Miscellaneous Expenses</t>
  </si>
  <si>
    <t>Department</t>
  </si>
  <si>
    <t>Amount</t>
  </si>
  <si>
    <t>Audit &amp; Assurance</t>
  </si>
  <si>
    <t>Rent allocation</t>
  </si>
  <si>
    <t>Taxation</t>
  </si>
  <si>
    <t>Software</t>
  </si>
  <si>
    <t>Advisory</t>
  </si>
  <si>
    <t>Travel</t>
  </si>
  <si>
    <t>Administration</t>
  </si>
  <si>
    <t>Training</t>
  </si>
  <si>
    <t>Particulars</t>
  </si>
  <si>
    <t>Receipts</t>
  </si>
  <si>
    <t>Payments</t>
  </si>
  <si>
    <t>Net (=B+C)</t>
  </si>
  <si>
    <t>Entry 01</t>
  </si>
  <si>
    <t>Entry 02</t>
  </si>
  <si>
    <t>Entry 03</t>
  </si>
  <si>
    <t>Entry 04</t>
  </si>
  <si>
    <t>Entry 05</t>
  </si>
  <si>
    <t>Entry 06</t>
  </si>
  <si>
    <t>Entry 07</t>
  </si>
  <si>
    <t>Entry 08</t>
  </si>
  <si>
    <t>Entry 09</t>
  </si>
  <si>
    <t>Entry 10</t>
  </si>
  <si>
    <t>Entry 11</t>
  </si>
  <si>
    <t>Entry 12</t>
  </si>
  <si>
    <t>Entry 13</t>
  </si>
  <si>
    <t>Entry 14</t>
  </si>
  <si>
    <t>Entry 15</t>
  </si>
  <si>
    <t>Entry 16</t>
  </si>
  <si>
    <t>Entry 17</t>
  </si>
  <si>
    <t>Entry 18</t>
  </si>
  <si>
    <t>Entry 19</t>
  </si>
  <si>
    <t>Entry 20</t>
  </si>
  <si>
    <t>NET TOTAL</t>
  </si>
  <si>
    <t>Imported Party</t>
  </si>
  <si>
    <t>Cleaned name (build here)</t>
  </si>
  <si>
    <t>Aarav Traders</t>
  </si>
  <si>
    <t xml:space="preserve">Bhavani Enterprises </t>
  </si>
  <si>
    <t>Chandra Agencies</t>
  </si>
  <si>
    <t xml:space="preserve"> Dhruv Distributors</t>
  </si>
  <si>
    <t>Everest Suppliers</t>
  </si>
  <si>
    <t>Falcon Marketing</t>
  </si>
  <si>
    <t>Ganga Traders</t>
  </si>
  <si>
    <t>Himalaya Corporation </t>
  </si>
  <si>
    <t>Indus  Polymers</t>
  </si>
  <si>
    <t>Jyoti Industries</t>
  </si>
  <si>
    <t>Deductor</t>
  </si>
  <si>
    <t>TAN</t>
  </si>
  <si>
    <t>TDS Amount</t>
  </si>
  <si>
    <t>ISTEXT?</t>
  </si>
  <si>
    <t>Apex Constructions Ltd</t>
  </si>
  <si>
    <t>HYDF14809A</t>
  </si>
  <si>
    <t>22,500</t>
  </si>
  <si>
    <t>Bluechip Finance Ltd</t>
  </si>
  <si>
    <t>HYDF78113A</t>
  </si>
  <si>
    <t>23,250</t>
  </si>
  <si>
    <t>Crest Hotels Pvt Ltd</t>
  </si>
  <si>
    <t>HYDF41660A</t>
  </si>
  <si>
    <t>39,250</t>
  </si>
  <si>
    <t>Delta Logistics Ltd</t>
  </si>
  <si>
    <t>HYDD31376A</t>
  </si>
  <si>
    <t>20,750</t>
  </si>
  <si>
    <t>Emerald Textiles Ltd</t>
  </si>
  <si>
    <t>HYDF87400A</t>
  </si>
  <si>
    <t>16,750</t>
  </si>
  <si>
    <t>Fortune Retail Ltd</t>
  </si>
  <si>
    <t>HYDA55430A</t>
  </si>
  <si>
    <t>7,750</t>
  </si>
  <si>
    <t>Galaxy Media Pvt Ltd</t>
  </si>
  <si>
    <t>HYDD76339A</t>
  </si>
  <si>
    <t>12,000</t>
  </si>
  <si>
    <t>Horizon Infra Ltd</t>
  </si>
  <si>
    <t>HYDD97416A</t>
  </si>
  <si>
    <t>5,250</t>
  </si>
  <si>
    <t>Ikon Pharma Ltd</t>
  </si>
  <si>
    <t>HYDB42226A</t>
  </si>
  <si>
    <t>12,250</t>
  </si>
  <si>
    <t>Jubilee Foods Ltd</t>
  </si>
  <si>
    <t>HYDB83638A</t>
  </si>
  <si>
    <t>28,500</t>
  </si>
  <si>
    <t>Kanak Jewels Pvt Ltd</t>
  </si>
  <si>
    <t>HYDA67571A</t>
  </si>
  <si>
    <t>25,000</t>
  </si>
  <si>
    <t>Lotus Software Ltd</t>
  </si>
  <si>
    <t>HYDG63407A</t>
  </si>
  <si>
    <t>11,250</t>
  </si>
  <si>
    <t>TOTAL TDS RECEIVABLE</t>
  </si>
  <si>
    <t>Invoice No</t>
  </si>
  <si>
    <t>Invoice Date</t>
  </si>
  <si>
    <t>SI-2600</t>
  </si>
  <si>
    <t>16.06.2026</t>
  </si>
  <si>
    <t>SI-2601</t>
  </si>
  <si>
    <t>27.01.2026</t>
  </si>
  <si>
    <t>SI-2602</t>
  </si>
  <si>
    <t>02.03.2026</t>
  </si>
  <si>
    <t>SI-2603</t>
  </si>
  <si>
    <t>22.03.2026</t>
  </si>
  <si>
    <t>SI-2604</t>
  </si>
  <si>
    <t>SI-2605</t>
  </si>
  <si>
    <t>08.04.2026</t>
  </si>
  <si>
    <t>SI-2606</t>
  </si>
  <si>
    <t>SI-2607</t>
  </si>
  <si>
    <t>SI-2608</t>
  </si>
  <si>
    <t>SI-2609</t>
  </si>
  <si>
    <t>SI-2610</t>
  </si>
  <si>
    <t>SI-2611</t>
  </si>
  <si>
    <t>02.04.2026</t>
  </si>
  <si>
    <t>SI-2612</t>
  </si>
  <si>
    <t>SI-2613</t>
  </si>
  <si>
    <t>SI-2614</t>
  </si>
  <si>
    <t>SI-2615</t>
  </si>
  <si>
    <t>SI-2616</t>
  </si>
  <si>
    <t>SI-2617</t>
  </si>
  <si>
    <t>SI-2618</t>
  </si>
  <si>
    <t>SI-2619</t>
  </si>
  <si>
    <t>SI-2620</t>
  </si>
  <si>
    <t>SI-2621</t>
  </si>
  <si>
    <t>Voucher</t>
  </si>
  <si>
    <t>Date</t>
  </si>
  <si>
    <t>PV-410</t>
  </si>
  <si>
    <t>PV-411</t>
  </si>
  <si>
    <t>PV-412</t>
  </si>
  <si>
    <t>7000</t>
  </si>
  <si>
    <t>PV-413</t>
  </si>
  <si>
    <t>PV-414</t>
  </si>
  <si>
    <t>PV-415</t>
  </si>
  <si>
    <t>PV-416</t>
  </si>
  <si>
    <t>PV-417</t>
  </si>
  <si>
    <t>PV-418</t>
  </si>
  <si>
    <t>PV-419</t>
  </si>
  <si>
    <t>PV-420</t>
  </si>
  <si>
    <t>PV-421</t>
  </si>
  <si>
    <t>PV-422</t>
  </si>
  <si>
    <t>32000</t>
  </si>
  <si>
    <t>PV-423</t>
  </si>
  <si>
    <t>38750</t>
  </si>
  <si>
    <t>PV-424</t>
  </si>
  <si>
    <t>48000</t>
  </si>
  <si>
    <t>JV-1030</t>
  </si>
  <si>
    <t>Telephone</t>
  </si>
  <si>
    <t>JV-1094</t>
  </si>
  <si>
    <t>JV-1125</t>
  </si>
  <si>
    <t>Travelling</t>
  </si>
  <si>
    <t>JV-1059</t>
  </si>
  <si>
    <t>JV-1195</t>
  </si>
  <si>
    <t>JV-1162</t>
  </si>
  <si>
    <t>JV-1099</t>
  </si>
  <si>
    <t>JV-1124</t>
  </si>
  <si>
    <t>JV-1146</t>
  </si>
  <si>
    <t>JV-1157</t>
  </si>
  <si>
    <t>Repairs</t>
  </si>
  <si>
    <t>JV-1012</t>
  </si>
  <si>
    <t>JV-1167</t>
  </si>
  <si>
    <t>JV-1045</t>
  </si>
  <si>
    <t>JV-1038</t>
  </si>
  <si>
    <t>JV-1043</t>
  </si>
  <si>
    <t>JV-1070</t>
  </si>
  <si>
    <t>JV-1098</t>
  </si>
  <si>
    <t>JV-1140</t>
  </si>
  <si>
    <t>JV-1050</t>
  </si>
  <si>
    <t>JV-1039</t>
  </si>
  <si>
    <t>JV-1003</t>
  </si>
  <si>
    <t>JV-1041</t>
  </si>
  <si>
    <t>JV-1057</t>
  </si>
  <si>
    <t>JV-1129</t>
  </si>
  <si>
    <t>JV-1009</t>
  </si>
  <si>
    <t>JV-1131</t>
  </si>
  <si>
    <t>Rent</t>
  </si>
  <si>
    <t>JV-1155</t>
  </si>
  <si>
    <t>JV-1055</t>
  </si>
  <si>
    <t>JV-1079</t>
  </si>
  <si>
    <t>JV-1105</t>
  </si>
  <si>
    <t>JV-1188</t>
  </si>
  <si>
    <t>JV-1109</t>
  </si>
  <si>
    <t>JV-1087</t>
  </si>
  <si>
    <t>JV-1190</t>
  </si>
  <si>
    <t>JV-1078</t>
  </si>
  <si>
    <t>JV-1115</t>
  </si>
  <si>
    <t>JV-1173</t>
  </si>
  <si>
    <t>JV-1119</t>
  </si>
  <si>
    <t>JV-1025</t>
  </si>
  <si>
    <t>JV-1178</t>
  </si>
  <si>
    <t>JV-1101</t>
  </si>
  <si>
    <t>JV-1120</t>
  </si>
  <si>
    <t>JV-1000</t>
  </si>
  <si>
    <t>JV-1107</t>
  </si>
  <si>
    <t>JV-1133</t>
  </si>
  <si>
    <t>JV-1152</t>
  </si>
  <si>
    <t>JV-1151</t>
  </si>
  <si>
    <t>JV-1176</t>
  </si>
  <si>
    <t>JV-1001</t>
  </si>
  <si>
    <t>JV-1076</t>
  </si>
  <si>
    <t>JV-1090</t>
  </si>
  <si>
    <t>JV-1084</t>
  </si>
  <si>
    <t>JV-1127</t>
  </si>
  <si>
    <t>JV-1074</t>
  </si>
  <si>
    <t>JV-1103</t>
  </si>
  <si>
    <t>JV-1170</t>
  </si>
  <si>
    <t>JV-1080</t>
  </si>
  <si>
    <t>JV-1083</t>
  </si>
  <si>
    <t>JV-1036</t>
  </si>
  <si>
    <t>JV-1027</t>
  </si>
  <si>
    <t>JV-1150</t>
  </si>
  <si>
    <t>JV-1153</t>
  </si>
  <si>
    <t>JV-1185</t>
  </si>
  <si>
    <t>JV-1137</t>
  </si>
  <si>
    <t>JV-1156</t>
  </si>
  <si>
    <t>JV-1174</t>
  </si>
  <si>
    <t>JV-1172</t>
  </si>
  <si>
    <t>JV-1066</t>
  </si>
  <si>
    <t>JV-1121</t>
  </si>
  <si>
    <t>JV-1147</t>
  </si>
  <si>
    <t>JV-1135</t>
  </si>
  <si>
    <t>JV-1007</t>
  </si>
  <si>
    <t>JV-1037</t>
  </si>
  <si>
    <t>JV-1081</t>
  </si>
  <si>
    <t>JV-1164</t>
  </si>
  <si>
    <t>JV-1052</t>
  </si>
  <si>
    <t>JV-1023</t>
  </si>
  <si>
    <t>JV-1042</t>
  </si>
  <si>
    <t>JV-1005</t>
  </si>
  <si>
    <t>JV-1118</t>
  </si>
  <si>
    <t>JV-1128</t>
  </si>
  <si>
    <t>JV-1182</t>
  </si>
  <si>
    <t>JV-1056</t>
  </si>
  <si>
    <t>JV-1113</t>
  </si>
  <si>
    <t>JV-1138</t>
  </si>
  <si>
    <t>JV-1144</t>
  </si>
  <si>
    <t>JV-1071</t>
  </si>
  <si>
    <t>JV-1177</t>
  </si>
  <si>
    <t>JV-1053</t>
  </si>
  <si>
    <t>JV-1194</t>
  </si>
  <si>
    <t>JV-1067</t>
  </si>
  <si>
    <t>JV-1014</t>
  </si>
  <si>
    <t>JV-1160</t>
  </si>
  <si>
    <t>JV-1062</t>
  </si>
  <si>
    <t>JV-1031</t>
  </si>
  <si>
    <t>JV-1161</t>
  </si>
  <si>
    <t>JV-1163</t>
  </si>
  <si>
    <t>JV-1008</t>
  </si>
  <si>
    <t>JV-1117</t>
  </si>
  <si>
    <t>JV-1018</t>
  </si>
  <si>
    <t>JV-1187</t>
  </si>
  <si>
    <t>JV-1069</t>
  </si>
  <si>
    <t>JV-1092</t>
  </si>
  <si>
    <t>JV-1149</t>
  </si>
  <si>
    <t>JV-1148</t>
  </si>
  <si>
    <t>JV-1179</t>
  </si>
  <si>
    <t>JV-1016</t>
  </si>
  <si>
    <t>JV-1095</t>
  </si>
  <si>
    <t>JV-1034</t>
  </si>
  <si>
    <t>JV-1021</t>
  </si>
  <si>
    <t>JV-1085</t>
  </si>
  <si>
    <t>JV-1186</t>
  </si>
  <si>
    <t>JV-1145</t>
  </si>
  <si>
    <t>JV-1046</t>
  </si>
  <si>
    <t>JV-1197</t>
  </si>
  <si>
    <t>JV-1096</t>
  </si>
  <si>
    <t>JV-1035</t>
  </si>
  <si>
    <t>JV-1143</t>
  </si>
  <si>
    <t>JV-1158</t>
  </si>
  <si>
    <t>JV-1026</t>
  </si>
  <si>
    <t>JV-1132</t>
  </si>
  <si>
    <t>JV-1104</t>
  </si>
  <si>
    <t>JV-1130</t>
  </si>
  <si>
    <t>JV-1166</t>
  </si>
  <si>
    <t>JV-1183</t>
  </si>
  <si>
    <t>JV-1015</t>
  </si>
  <si>
    <t>JV-1088</t>
  </si>
  <si>
    <t>JV-1192</t>
  </si>
  <si>
    <t>JV-1049</t>
  </si>
  <si>
    <t>JV-1010</t>
  </si>
  <si>
    <t>JV-1175</t>
  </si>
  <si>
    <t>JV-1063</t>
  </si>
  <si>
    <t>JV-1136</t>
  </si>
  <si>
    <t>JV-1122</t>
  </si>
  <si>
    <t>JV-1189</t>
  </si>
  <si>
    <t>JV-1032</t>
  </si>
  <si>
    <t>JV-1060</t>
  </si>
  <si>
    <t>JV-1165</t>
  </si>
  <si>
    <t>JV-1106</t>
  </si>
  <si>
    <t>JV-1142</t>
  </si>
  <si>
    <t>JV-1022</t>
  </si>
  <si>
    <t>JV-1154</t>
  </si>
  <si>
    <t>JV-1191</t>
  </si>
  <si>
    <t>JV-1040</t>
  </si>
  <si>
    <t>JV-1184</t>
  </si>
  <si>
    <t>JV-1011</t>
  </si>
  <si>
    <t>JV-1073</t>
  </si>
  <si>
    <t>JV-1198</t>
  </si>
  <si>
    <t>JV-1111</t>
  </si>
  <si>
    <t>JV-1116</t>
  </si>
  <si>
    <t>JV-1126</t>
  </si>
  <si>
    <t>JV-1064</t>
  </si>
  <si>
    <t>JV-1029</t>
  </si>
  <si>
    <t>JV-1077</t>
  </si>
  <si>
    <t>JV-1110</t>
  </si>
  <si>
    <t>JV-1004</t>
  </si>
  <si>
    <t>JV-1044</t>
  </si>
  <si>
    <t>JV-1047</t>
  </si>
  <si>
    <t>JV-1006</t>
  </si>
  <si>
    <t>JV-1086</t>
  </si>
  <si>
    <t>JV-1112</t>
  </si>
  <si>
    <t>JV-1054</t>
  </si>
  <si>
    <t>JV-1123</t>
  </si>
  <si>
    <t>JV-1141</t>
  </si>
  <si>
    <t>JV-1024</t>
  </si>
  <si>
    <t>JV-1061</t>
  </si>
  <si>
    <t>JV-1199</t>
  </si>
  <si>
    <t>JV-1089</t>
  </si>
  <si>
    <t>JV-1033</t>
  </si>
  <si>
    <t>JV-1193</t>
  </si>
  <si>
    <t>JV-1002</t>
  </si>
  <si>
    <t>JV-1100</t>
  </si>
  <si>
    <t>JV-1028</t>
  </si>
  <si>
    <t>JV-1169</t>
  </si>
  <si>
    <t>JV-1196</t>
  </si>
  <si>
    <t>JV-1065</t>
  </si>
  <si>
    <t>JV-1171</t>
  </si>
  <si>
    <t>JV-1180</t>
  </si>
  <si>
    <t>JV-1013</t>
  </si>
  <si>
    <t>JV-1082</t>
  </si>
  <si>
    <t>JV-1159</t>
  </si>
  <si>
    <t>JV-1168</t>
  </si>
  <si>
    <t>JV-1114</t>
  </si>
  <si>
    <t>JV-1134</t>
  </si>
  <si>
    <t>JV-1093</t>
  </si>
  <si>
    <t>JV-1048</t>
  </si>
  <si>
    <t>JV-1019</t>
  </si>
  <si>
    <t>JV-1102</t>
  </si>
  <si>
    <t>JV-1017</t>
  </si>
  <si>
    <t>JV-1020</t>
  </si>
  <si>
    <t>JV-1139</t>
  </si>
  <si>
    <t>JV-1097</t>
  </si>
  <si>
    <t>JV-1072</t>
  </si>
  <si>
    <t>JV-1181</t>
  </si>
  <si>
    <t>JV-1068</t>
  </si>
  <si>
    <t>JV-1075</t>
  </si>
  <si>
    <t>JV-1051</t>
  </si>
  <si>
    <t>JV-1058</t>
  </si>
  <si>
    <t>JV-1108</t>
  </si>
  <si>
    <t>JV-1091</t>
  </si>
  <si>
    <t>05 03 2026</t>
  </si>
  <si>
    <t>17 06 2026</t>
  </si>
  <si>
    <t>16 06 2026</t>
  </si>
  <si>
    <t>07 01 2026</t>
  </si>
  <si>
    <t>26 03 2026</t>
  </si>
  <si>
    <t>12 02 2026</t>
  </si>
  <si>
    <t>25 05 2026</t>
  </si>
  <si>
    <t>16 04 2026</t>
  </si>
  <si>
    <t>13|02|2026</t>
  </si>
  <si>
    <t>28|01|2026</t>
  </si>
  <si>
    <t>21|03|2026</t>
  </si>
  <si>
    <t>05|02|2026</t>
  </si>
  <si>
    <t>24|06|2026</t>
  </si>
  <si>
    <t>28_05_2026</t>
  </si>
  <si>
    <t>10_04_2026</t>
  </si>
  <si>
    <t>500</t>
  </si>
  <si>
    <t>Expense</t>
  </si>
  <si>
    <t>ABC Enterprises</t>
  </si>
  <si>
    <t xml:space="preserve">ABC Enterprise        </t>
  </si>
  <si>
    <t xml:space="preserve">Narration: ABC Enterprises </t>
  </si>
  <si>
    <t xml:space="preserve">Ref: ABC Enterprise  </t>
  </si>
  <si>
    <t>A</t>
  </si>
  <si>
    <t>B</t>
  </si>
  <si>
    <t>C</t>
  </si>
  <si>
    <t>D</t>
  </si>
  <si>
    <t>E</t>
  </si>
  <si>
    <t>F</t>
  </si>
  <si>
    <t>Description: ABC  Enterprise</t>
  </si>
  <si>
    <t>&lt;&gt;*ABC Enterprise*</t>
  </si>
  <si>
    <t>&lt;=40000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</si>
</sst>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 ;_ * \-#,##0.00_ ;_ * &quot;-&quot;??_ ;_ @_ "/>
    <numFmt numFmtId="164" formatCode="#,##0;\(#,##0\);\-"/>
    <numFmt numFmtId="165" formatCode="dd\-mm\-yyyy"/>
    <numFmt numFmtId="167" formatCode="_ * #,##0_ ;_ * \-#,##0_ ;_ * &quot;-&quot;??_ ;_ @_ "/>
  </numFmts>
  <fonts count="7" x14ac:knownFonts="1">
    <font>
      <sz val="11"/>
      <color theme="1"/>
      <name val="Calibri"/>
      <family val="2"/>
      <charset val="1"/>
    </font>
    <font>
      <sz val="10"/>
      <name val="Arial"/>
      <charset val="1"/>
    </font>
    <font>
      <b/>
      <sz val="10"/>
      <name val="Arial"/>
      <charset val="1"/>
    </font>
    <font>
      <b/>
      <sz val="10"/>
      <color rgb="FFFFFFFF"/>
      <name val="Arial"/>
      <charset val="1"/>
    </font>
    <font>
      <sz val="11"/>
      <color theme="1"/>
      <name val="Calibri"/>
      <family val="2"/>
      <charset val="1"/>
    </font>
    <font>
      <b/>
      <sz val="10"/>
      <color rgb="FFFFFFFF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1F4E79"/>
        <bgColor rgb="FF003366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0" xfId="0" applyFont="1" applyFill="1" applyAlignment="1">
      <alignment horizontal="center"/>
    </xf>
    <xf numFmtId="164" fontId="1" fillId="0" borderId="0" xfId="0" applyNumberFormat="1" applyFont="1"/>
    <xf numFmtId="164" fontId="2" fillId="0" borderId="0" xfId="0" applyNumberFormat="1" applyFont="1"/>
    <xf numFmtId="165" fontId="1" fillId="0" borderId="0" xfId="0" applyNumberFormat="1" applyFont="1"/>
    <xf numFmtId="164" fontId="1" fillId="0" borderId="0" xfId="0" applyNumberFormat="1" applyFont="1" applyAlignment="1">
      <alignment horizontal="right"/>
    </xf>
    <xf numFmtId="0" fontId="1" fillId="3" borderId="0" xfId="0" applyFont="1" applyFill="1" applyAlignment="1">
      <alignment horizontal="right"/>
    </xf>
    <xf numFmtId="164" fontId="0" fillId="0" borderId="0" xfId="0" applyNumberFormat="1"/>
    <xf numFmtId="167" fontId="0" fillId="0" borderId="0" xfId="1" applyNumberFormat="1" applyFont="1"/>
    <xf numFmtId="0" fontId="0" fillId="0" borderId="0" xfId="0" quotePrefix="1"/>
    <xf numFmtId="0" fontId="1" fillId="0" borderId="0" xfId="0" applyFont="1" applyAlignment="1"/>
    <xf numFmtId="0" fontId="5" fillId="2" borderId="0" xfId="0" applyFont="1" applyFill="1" applyAlignment="1">
      <alignment horizontal="center"/>
    </xf>
    <xf numFmtId="0" fontId="6" fillId="0" borderId="0" xfId="0" applyFont="1" applyAlignme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1F4E7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I32"/>
  <sheetViews>
    <sheetView zoomScale="151" zoomScaleNormal="130" workbookViewId="0">
      <selection activeCell="F3" sqref="F3"/>
    </sheetView>
  </sheetViews>
  <sheetFormatPr defaultColWidth="8.6640625" defaultRowHeight="14.4" x14ac:dyDescent="0.3"/>
  <cols>
    <col min="1" max="1" width="30" customWidth="1"/>
    <col min="2" max="2" width="16" customWidth="1"/>
    <col min="8" max="8" width="12.5546875" bestFit="1" customWidth="1"/>
  </cols>
  <sheetData>
    <row r="2" spans="1:9" x14ac:dyDescent="0.3">
      <c r="A2" s="3" t="s">
        <v>0</v>
      </c>
      <c r="B2" s="3" t="s">
        <v>1</v>
      </c>
    </row>
    <row r="3" spans="1:9" x14ac:dyDescent="0.3">
      <c r="A3" s="1" t="s">
        <v>2</v>
      </c>
      <c r="B3" s="7">
        <v>46000</v>
      </c>
      <c r="C3" t="b">
        <f>ISTEXT(B3)</f>
        <v>0</v>
      </c>
      <c r="D3" t="str">
        <f>T(B3)</f>
        <v/>
      </c>
      <c r="E3">
        <f>N(B3)</f>
        <v>46000</v>
      </c>
      <c r="F3" t="str">
        <f ca="1">_xlfn.FORMULATEXT(E3)</f>
        <v>=N(B3)</v>
      </c>
      <c r="H3" s="9">
        <f>SUM(B3:B32)</f>
        <v>3237000</v>
      </c>
      <c r="I3" t="str">
        <f ca="1">_xlfn.FORMULATEXT(H3)</f>
        <v>=SUM(B3:B32)</v>
      </c>
    </row>
    <row r="4" spans="1:9" x14ac:dyDescent="0.3">
      <c r="A4" s="1" t="s">
        <v>3</v>
      </c>
      <c r="B4" s="8" t="s">
        <v>4</v>
      </c>
      <c r="C4" t="b">
        <f t="shared" ref="C4:C32" si="0">ISTEXT(B4)</f>
        <v>1</v>
      </c>
      <c r="D4" t="str">
        <f t="shared" ref="D4:D32" si="1">T(B4)</f>
        <v>111000</v>
      </c>
      <c r="E4">
        <f t="shared" ref="E4:E32" si="2">N(B4)</f>
        <v>0</v>
      </c>
      <c r="F4" t="str">
        <f t="shared" ref="F4:F32" ca="1" si="3">_xlfn.FORMULATEXT(E4)</f>
        <v>=N(B4)</v>
      </c>
      <c r="H4" s="10" cm="1">
        <f t="array" ref="H4">SUM(B3:B32*1)</f>
        <v>3574500</v>
      </c>
      <c r="I4" t="str">
        <f ca="1">_xlfn.FORMULATEXT(H4)</f>
        <v>=SUM(B3:B32*1)</v>
      </c>
    </row>
    <row r="5" spans="1:9" x14ac:dyDescent="0.3">
      <c r="A5" s="1" t="s">
        <v>5</v>
      </c>
      <c r="B5" s="7">
        <v>180500</v>
      </c>
      <c r="C5" t="b">
        <f t="shared" si="0"/>
        <v>0</v>
      </c>
      <c r="D5" t="str">
        <f t="shared" si="1"/>
        <v/>
      </c>
      <c r="E5">
        <f t="shared" si="2"/>
        <v>180500</v>
      </c>
      <c r="F5" t="str">
        <f t="shared" ca="1" si="3"/>
        <v>=N(B5)</v>
      </c>
    </row>
    <row r="6" spans="1:9" x14ac:dyDescent="0.3">
      <c r="A6" s="1" t="s">
        <v>6</v>
      </c>
      <c r="B6" s="7">
        <v>111000</v>
      </c>
      <c r="C6" t="b">
        <f t="shared" si="0"/>
        <v>0</v>
      </c>
      <c r="D6" t="str">
        <f t="shared" si="1"/>
        <v/>
      </c>
      <c r="E6">
        <f t="shared" si="2"/>
        <v>111000</v>
      </c>
      <c r="F6" t="str">
        <f t="shared" ca="1" si="3"/>
        <v>=N(B6)</v>
      </c>
    </row>
    <row r="7" spans="1:9" x14ac:dyDescent="0.3">
      <c r="A7" s="1" t="s">
        <v>7</v>
      </c>
      <c r="B7" s="7">
        <v>166500</v>
      </c>
      <c r="C7" t="b">
        <f t="shared" si="0"/>
        <v>0</v>
      </c>
      <c r="D7" t="str">
        <f t="shared" si="1"/>
        <v/>
      </c>
      <c r="E7">
        <f t="shared" si="2"/>
        <v>166500</v>
      </c>
      <c r="F7" t="str">
        <f t="shared" ca="1" si="3"/>
        <v>=N(B7)</v>
      </c>
    </row>
    <row r="8" spans="1:9" x14ac:dyDescent="0.3">
      <c r="A8" s="1" t="s">
        <v>8</v>
      </c>
      <c r="B8" s="7">
        <v>76000</v>
      </c>
      <c r="C8" t="b">
        <f t="shared" si="0"/>
        <v>0</v>
      </c>
      <c r="D8" t="str">
        <f t="shared" si="1"/>
        <v/>
      </c>
      <c r="E8">
        <f t="shared" si="2"/>
        <v>76000</v>
      </c>
      <c r="F8" t="str">
        <f t="shared" ca="1" si="3"/>
        <v>=N(B8)</v>
      </c>
    </row>
    <row r="9" spans="1:9" x14ac:dyDescent="0.3">
      <c r="A9" s="1" t="s">
        <v>9</v>
      </c>
      <c r="B9" s="7">
        <v>126500</v>
      </c>
      <c r="C9" t="b">
        <f t="shared" si="0"/>
        <v>0</v>
      </c>
      <c r="D9" t="str">
        <f t="shared" si="1"/>
        <v/>
      </c>
      <c r="E9">
        <f t="shared" si="2"/>
        <v>126500</v>
      </c>
      <c r="F9" t="str">
        <f t="shared" ca="1" si="3"/>
        <v>=N(B9)</v>
      </c>
    </row>
    <row r="10" spans="1:9" x14ac:dyDescent="0.3">
      <c r="A10" s="1" t="s">
        <v>10</v>
      </c>
      <c r="B10" s="7">
        <v>219500</v>
      </c>
      <c r="C10" t="b">
        <f t="shared" si="0"/>
        <v>0</v>
      </c>
      <c r="D10" t="str">
        <f t="shared" si="1"/>
        <v/>
      </c>
      <c r="E10">
        <f t="shared" si="2"/>
        <v>219500</v>
      </c>
      <c r="F10" t="str">
        <f t="shared" ca="1" si="3"/>
        <v>=N(B10)</v>
      </c>
    </row>
    <row r="11" spans="1:9" x14ac:dyDescent="0.3">
      <c r="A11" s="1" t="s">
        <v>11</v>
      </c>
      <c r="B11" s="7">
        <v>59000</v>
      </c>
      <c r="C11" t="b">
        <f t="shared" si="0"/>
        <v>0</v>
      </c>
      <c r="D11" t="str">
        <f t="shared" si="1"/>
        <v/>
      </c>
      <c r="E11">
        <f t="shared" si="2"/>
        <v>59000</v>
      </c>
      <c r="F11" t="str">
        <f t="shared" ca="1" si="3"/>
        <v>=N(B11)</v>
      </c>
    </row>
    <row r="12" spans="1:9" x14ac:dyDescent="0.3">
      <c r="A12" s="1" t="s">
        <v>12</v>
      </c>
      <c r="B12" s="7">
        <v>206500</v>
      </c>
      <c r="C12" t="b">
        <f t="shared" si="0"/>
        <v>0</v>
      </c>
      <c r="D12" t="str">
        <f t="shared" si="1"/>
        <v/>
      </c>
      <c r="E12">
        <f t="shared" si="2"/>
        <v>206500</v>
      </c>
      <c r="F12" t="str">
        <f t="shared" ca="1" si="3"/>
        <v>=N(B12)</v>
      </c>
    </row>
    <row r="13" spans="1:9" x14ac:dyDescent="0.3">
      <c r="A13" s="1" t="s">
        <v>13</v>
      </c>
      <c r="B13" s="7">
        <v>125500</v>
      </c>
      <c r="C13" t="b">
        <f t="shared" si="0"/>
        <v>0</v>
      </c>
      <c r="D13" t="str">
        <f t="shared" si="1"/>
        <v/>
      </c>
      <c r="E13">
        <f t="shared" si="2"/>
        <v>125500</v>
      </c>
      <c r="F13" t="str">
        <f t="shared" ca="1" si="3"/>
        <v>=N(B13)</v>
      </c>
    </row>
    <row r="14" spans="1:9" x14ac:dyDescent="0.3">
      <c r="A14" s="1" t="s">
        <v>14</v>
      </c>
      <c r="B14" s="7">
        <v>210500</v>
      </c>
      <c r="C14" t="b">
        <f t="shared" si="0"/>
        <v>0</v>
      </c>
      <c r="D14" t="str">
        <f t="shared" si="1"/>
        <v/>
      </c>
      <c r="E14">
        <f t="shared" si="2"/>
        <v>210500</v>
      </c>
      <c r="F14" t="str">
        <f t="shared" ca="1" si="3"/>
        <v>=N(B14)</v>
      </c>
    </row>
    <row r="15" spans="1:9" x14ac:dyDescent="0.3">
      <c r="A15" s="1" t="s">
        <v>15</v>
      </c>
      <c r="B15" s="7">
        <v>135000</v>
      </c>
      <c r="C15" t="b">
        <f t="shared" si="0"/>
        <v>0</v>
      </c>
      <c r="D15" t="str">
        <f t="shared" si="1"/>
        <v/>
      </c>
      <c r="E15">
        <f t="shared" si="2"/>
        <v>135000</v>
      </c>
      <c r="F15" t="str">
        <f t="shared" ca="1" si="3"/>
        <v>=N(B15)</v>
      </c>
    </row>
    <row r="16" spans="1:9" x14ac:dyDescent="0.3">
      <c r="A16" s="1" t="s">
        <v>16</v>
      </c>
      <c r="B16" s="8" t="s">
        <v>17</v>
      </c>
      <c r="C16" t="b">
        <f t="shared" si="0"/>
        <v>1</v>
      </c>
      <c r="D16" t="str">
        <f t="shared" si="1"/>
        <v>50500</v>
      </c>
      <c r="E16">
        <f t="shared" si="2"/>
        <v>0</v>
      </c>
      <c r="F16" t="str">
        <f t="shared" ca="1" si="3"/>
        <v>=N(B16)</v>
      </c>
    </row>
    <row r="17" spans="1:6" x14ac:dyDescent="0.3">
      <c r="A17" s="1" t="s">
        <v>18</v>
      </c>
      <c r="B17" s="7">
        <v>133000</v>
      </c>
      <c r="C17" t="b">
        <f t="shared" si="0"/>
        <v>0</v>
      </c>
      <c r="D17" t="str">
        <f t="shared" si="1"/>
        <v/>
      </c>
      <c r="E17">
        <f t="shared" si="2"/>
        <v>133000</v>
      </c>
      <c r="F17" t="str">
        <f t="shared" ca="1" si="3"/>
        <v>=N(B17)</v>
      </c>
    </row>
    <row r="18" spans="1:6" x14ac:dyDescent="0.3">
      <c r="A18" s="1" t="s">
        <v>19</v>
      </c>
      <c r="B18" s="7">
        <v>139000</v>
      </c>
      <c r="C18" t="b">
        <f t="shared" si="0"/>
        <v>0</v>
      </c>
      <c r="D18" t="str">
        <f t="shared" si="1"/>
        <v/>
      </c>
      <c r="E18">
        <f t="shared" si="2"/>
        <v>139000</v>
      </c>
      <c r="F18" t="str">
        <f t="shared" ca="1" si="3"/>
        <v>=N(B18)</v>
      </c>
    </row>
    <row r="19" spans="1:6" x14ac:dyDescent="0.3">
      <c r="A19" s="1" t="s">
        <v>20</v>
      </c>
      <c r="B19" s="7">
        <v>64000</v>
      </c>
      <c r="C19" t="b">
        <f t="shared" si="0"/>
        <v>0</v>
      </c>
      <c r="D19" t="str">
        <f t="shared" si="1"/>
        <v/>
      </c>
      <c r="E19">
        <f t="shared" si="2"/>
        <v>64000</v>
      </c>
      <c r="F19" t="str">
        <f t="shared" ca="1" si="3"/>
        <v>=N(B19)</v>
      </c>
    </row>
    <row r="20" spans="1:6" x14ac:dyDescent="0.3">
      <c r="A20" s="1" t="s">
        <v>21</v>
      </c>
      <c r="B20" s="7">
        <v>205500</v>
      </c>
      <c r="C20" t="b">
        <f t="shared" si="0"/>
        <v>0</v>
      </c>
      <c r="D20" t="str">
        <f t="shared" si="1"/>
        <v/>
      </c>
      <c r="E20">
        <f t="shared" si="2"/>
        <v>205500</v>
      </c>
      <c r="F20" t="str">
        <f t="shared" ca="1" si="3"/>
        <v>=N(B20)</v>
      </c>
    </row>
    <row r="21" spans="1:6" x14ac:dyDescent="0.3">
      <c r="A21" s="1" t="s">
        <v>22</v>
      </c>
      <c r="B21" s="7">
        <v>4500</v>
      </c>
      <c r="C21" t="b">
        <f t="shared" si="0"/>
        <v>0</v>
      </c>
      <c r="D21" t="str">
        <f t="shared" si="1"/>
        <v/>
      </c>
      <c r="E21">
        <f t="shared" si="2"/>
        <v>4500</v>
      </c>
      <c r="F21" t="str">
        <f t="shared" ca="1" si="3"/>
        <v>=N(B21)</v>
      </c>
    </row>
    <row r="22" spans="1:6" x14ac:dyDescent="0.3">
      <c r="A22" s="1" t="s">
        <v>23</v>
      </c>
      <c r="B22" s="7">
        <v>7500</v>
      </c>
      <c r="C22" t="b">
        <f t="shared" si="0"/>
        <v>0</v>
      </c>
      <c r="D22" t="str">
        <f t="shared" si="1"/>
        <v/>
      </c>
      <c r="E22">
        <f t="shared" si="2"/>
        <v>7500</v>
      </c>
      <c r="F22" t="str">
        <f t="shared" ca="1" si="3"/>
        <v>=N(B22)</v>
      </c>
    </row>
    <row r="23" spans="1:6" x14ac:dyDescent="0.3">
      <c r="A23" s="1" t="s">
        <v>24</v>
      </c>
      <c r="B23" s="7">
        <v>98500</v>
      </c>
      <c r="C23" t="b">
        <f t="shared" si="0"/>
        <v>0</v>
      </c>
      <c r="D23" t="str">
        <f t="shared" si="1"/>
        <v/>
      </c>
      <c r="E23">
        <f t="shared" si="2"/>
        <v>98500</v>
      </c>
      <c r="F23" t="str">
        <f t="shared" ca="1" si="3"/>
        <v>=N(B23)</v>
      </c>
    </row>
    <row r="24" spans="1:6" x14ac:dyDescent="0.3">
      <c r="A24" s="1" t="s">
        <v>25</v>
      </c>
      <c r="B24" s="7">
        <v>153500</v>
      </c>
      <c r="C24" t="b">
        <f t="shared" si="0"/>
        <v>0</v>
      </c>
      <c r="D24" t="str">
        <f t="shared" si="1"/>
        <v/>
      </c>
      <c r="E24">
        <f t="shared" si="2"/>
        <v>153500</v>
      </c>
      <c r="F24" t="str">
        <f t="shared" ca="1" si="3"/>
        <v>=N(B24)</v>
      </c>
    </row>
    <row r="25" spans="1:6" x14ac:dyDescent="0.3">
      <c r="A25" s="1" t="s">
        <v>26</v>
      </c>
      <c r="B25" s="8" t="s">
        <v>27</v>
      </c>
      <c r="C25" t="b">
        <f t="shared" si="0"/>
        <v>1</v>
      </c>
      <c r="D25" t="str">
        <f t="shared" si="1"/>
        <v>113500</v>
      </c>
      <c r="E25">
        <f t="shared" si="2"/>
        <v>0</v>
      </c>
      <c r="F25" t="str">
        <f t="shared" ca="1" si="3"/>
        <v>=N(B25)</v>
      </c>
    </row>
    <row r="26" spans="1:6" x14ac:dyDescent="0.3">
      <c r="A26" s="1" t="s">
        <v>28</v>
      </c>
      <c r="B26" s="8" t="s">
        <v>29</v>
      </c>
      <c r="C26" t="b">
        <f t="shared" si="0"/>
        <v>1</v>
      </c>
      <c r="D26" t="str">
        <f t="shared" si="1"/>
        <v>21500</v>
      </c>
      <c r="E26">
        <f t="shared" si="2"/>
        <v>0</v>
      </c>
      <c r="F26" t="str">
        <f t="shared" ca="1" si="3"/>
        <v>=N(B26)</v>
      </c>
    </row>
    <row r="27" spans="1:6" x14ac:dyDescent="0.3">
      <c r="A27" s="1" t="s">
        <v>30</v>
      </c>
      <c r="B27" s="8" t="s">
        <v>31</v>
      </c>
      <c r="C27" t="b">
        <f t="shared" si="0"/>
        <v>1</v>
      </c>
      <c r="D27" t="str">
        <f t="shared" si="1"/>
        <v>41000</v>
      </c>
      <c r="E27">
        <f t="shared" si="2"/>
        <v>0</v>
      </c>
      <c r="F27" t="str">
        <f t="shared" ca="1" si="3"/>
        <v>=N(B27)</v>
      </c>
    </row>
    <row r="28" spans="1:6" x14ac:dyDescent="0.3">
      <c r="A28" s="1" t="s">
        <v>32</v>
      </c>
      <c r="B28" s="7">
        <v>207000</v>
      </c>
      <c r="C28" t="b">
        <f t="shared" si="0"/>
        <v>0</v>
      </c>
      <c r="D28" t="str">
        <f t="shared" si="1"/>
        <v/>
      </c>
      <c r="E28">
        <f t="shared" si="2"/>
        <v>207000</v>
      </c>
      <c r="F28" t="str">
        <f t="shared" ca="1" si="3"/>
        <v>=N(B28)</v>
      </c>
    </row>
    <row r="29" spans="1:6" x14ac:dyDescent="0.3">
      <c r="A29" s="1" t="s">
        <v>33</v>
      </c>
      <c r="B29" s="7">
        <v>196000</v>
      </c>
      <c r="C29" t="b">
        <f t="shared" si="0"/>
        <v>0</v>
      </c>
      <c r="D29" t="str">
        <f t="shared" si="1"/>
        <v/>
      </c>
      <c r="E29">
        <f t="shared" si="2"/>
        <v>196000</v>
      </c>
      <c r="F29" t="str">
        <f t="shared" ca="1" si="3"/>
        <v>=N(B29)</v>
      </c>
    </row>
    <row r="30" spans="1:6" x14ac:dyDescent="0.3">
      <c r="A30" s="1" t="s">
        <v>34</v>
      </c>
      <c r="B30" s="7">
        <v>63000</v>
      </c>
      <c r="C30" t="b">
        <f t="shared" si="0"/>
        <v>0</v>
      </c>
      <c r="D30" t="str">
        <f t="shared" si="1"/>
        <v/>
      </c>
      <c r="E30">
        <f t="shared" si="2"/>
        <v>63000</v>
      </c>
      <c r="F30" t="str">
        <f t="shared" ca="1" si="3"/>
        <v>=N(B30)</v>
      </c>
    </row>
    <row r="31" spans="1:6" x14ac:dyDescent="0.3">
      <c r="A31" s="1" t="s">
        <v>35</v>
      </c>
      <c r="B31" s="7">
        <v>239500</v>
      </c>
      <c r="C31" t="b">
        <f t="shared" si="0"/>
        <v>0</v>
      </c>
      <c r="D31" t="str">
        <f t="shared" si="1"/>
        <v/>
      </c>
      <c r="E31">
        <f t="shared" si="2"/>
        <v>239500</v>
      </c>
      <c r="F31" t="str">
        <f t="shared" ca="1" si="3"/>
        <v>=N(B31)</v>
      </c>
    </row>
    <row r="32" spans="1:6" x14ac:dyDescent="0.3">
      <c r="A32" s="1" t="s">
        <v>36</v>
      </c>
      <c r="B32" s="7">
        <v>63500</v>
      </c>
      <c r="C32" t="b">
        <f t="shared" si="0"/>
        <v>0</v>
      </c>
      <c r="D32" t="str">
        <f t="shared" si="1"/>
        <v/>
      </c>
      <c r="E32">
        <f t="shared" si="2"/>
        <v>63500</v>
      </c>
      <c r="F32" t="str">
        <f t="shared" ca="1" si="3"/>
        <v>=N(B32)</v>
      </c>
    </row>
  </sheetData>
  <autoFilter ref="A2:C32" xr:uid="{00000000-0001-0000-0100-000000000000}"/>
  <pageMargins left="0.75" right="0.75" top="1" bottom="1" header="0.511811023622047" footer="0.511811023622047"/>
  <pageSetup paperSize="9" orientation="portrait" horizontalDpi="300" verticalDpi="30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D202"/>
  <sheetViews>
    <sheetView zoomScaleNormal="100" workbookViewId="0">
      <pane ySplit="2" topLeftCell="A3" activePane="bottomLeft" state="frozen"/>
      <selection pane="bottomLeft"/>
    </sheetView>
  </sheetViews>
  <sheetFormatPr defaultColWidth="8.6640625" defaultRowHeight="14.4" x14ac:dyDescent="0.3"/>
  <cols>
    <col min="1" max="1" width="10" customWidth="1"/>
    <col min="2" max="2" width="12" customWidth="1"/>
    <col min="3" max="3" width="20" customWidth="1"/>
    <col min="4" max="4" width="11" customWidth="1"/>
  </cols>
  <sheetData>
    <row r="2" spans="1:4" x14ac:dyDescent="0.3">
      <c r="A2" s="3" t="s">
        <v>155</v>
      </c>
      <c r="B2" s="3" t="s">
        <v>156</v>
      </c>
      <c r="C2" s="3" t="s">
        <v>0</v>
      </c>
      <c r="D2" s="3" t="s">
        <v>38</v>
      </c>
    </row>
    <row r="3" spans="1:4" x14ac:dyDescent="0.3">
      <c r="A3" s="1" t="s">
        <v>176</v>
      </c>
      <c r="B3" s="6">
        <v>46023</v>
      </c>
      <c r="C3" s="1" t="s">
        <v>177</v>
      </c>
      <c r="D3" s="4">
        <v>33500</v>
      </c>
    </row>
    <row r="4" spans="1:4" x14ac:dyDescent="0.3">
      <c r="A4" s="1" t="s">
        <v>178</v>
      </c>
      <c r="B4" s="6">
        <v>46023</v>
      </c>
      <c r="C4" s="1" t="s">
        <v>177</v>
      </c>
      <c r="D4" s="4">
        <v>9000</v>
      </c>
    </row>
    <row r="5" spans="1:4" x14ac:dyDescent="0.3">
      <c r="A5" s="1" t="s">
        <v>179</v>
      </c>
      <c r="B5" s="6">
        <v>46025</v>
      </c>
      <c r="C5" s="1" t="s">
        <v>180</v>
      </c>
      <c r="D5" s="4">
        <v>15000</v>
      </c>
    </row>
    <row r="6" spans="1:4" x14ac:dyDescent="0.3">
      <c r="A6" s="1" t="s">
        <v>181</v>
      </c>
      <c r="B6" s="6">
        <v>46026</v>
      </c>
      <c r="C6" s="1" t="s">
        <v>180</v>
      </c>
      <c r="D6" s="4">
        <v>23500</v>
      </c>
    </row>
    <row r="7" spans="1:4" x14ac:dyDescent="0.3">
      <c r="A7" s="1" t="s">
        <v>182</v>
      </c>
      <c r="B7" s="6">
        <v>46027</v>
      </c>
      <c r="C7" s="1" t="s">
        <v>12</v>
      </c>
      <c r="D7" s="4">
        <v>27000</v>
      </c>
    </row>
    <row r="8" spans="1:4" x14ac:dyDescent="0.3">
      <c r="A8" s="1" t="s">
        <v>183</v>
      </c>
      <c r="B8" s="6">
        <v>46028</v>
      </c>
      <c r="C8" s="1" t="s">
        <v>10</v>
      </c>
      <c r="D8" s="4">
        <v>8000</v>
      </c>
    </row>
    <row r="9" spans="1:4" x14ac:dyDescent="0.3">
      <c r="A9" s="1" t="s">
        <v>184</v>
      </c>
      <c r="B9" s="6">
        <v>46029</v>
      </c>
      <c r="C9" s="1" t="s">
        <v>177</v>
      </c>
      <c r="D9" s="4">
        <v>5500</v>
      </c>
    </row>
    <row r="10" spans="1:4" x14ac:dyDescent="0.3">
      <c r="A10" s="1" t="s">
        <v>185</v>
      </c>
      <c r="B10" s="6">
        <v>46029</v>
      </c>
      <c r="C10" s="1" t="s">
        <v>180</v>
      </c>
      <c r="D10" s="4">
        <v>35000</v>
      </c>
    </row>
    <row r="11" spans="1:4" x14ac:dyDescent="0.3">
      <c r="A11" s="1" t="s">
        <v>186</v>
      </c>
      <c r="B11" s="6">
        <v>46029</v>
      </c>
      <c r="C11" s="1" t="s">
        <v>180</v>
      </c>
      <c r="D11" s="4">
        <v>11500</v>
      </c>
    </row>
    <row r="12" spans="1:4" x14ac:dyDescent="0.3">
      <c r="A12" s="1" t="s">
        <v>187</v>
      </c>
      <c r="B12" s="6">
        <v>46029</v>
      </c>
      <c r="C12" s="1" t="s">
        <v>188</v>
      </c>
      <c r="D12" s="4">
        <v>13000</v>
      </c>
    </row>
    <row r="13" spans="1:4" x14ac:dyDescent="0.3">
      <c r="A13" s="1" t="s">
        <v>189</v>
      </c>
      <c r="B13" s="6">
        <v>46030</v>
      </c>
      <c r="C13" s="1" t="s">
        <v>2</v>
      </c>
      <c r="D13" s="4">
        <v>4000</v>
      </c>
    </row>
    <row r="14" spans="1:4" x14ac:dyDescent="0.3">
      <c r="A14" s="1" t="s">
        <v>190</v>
      </c>
      <c r="B14" s="6">
        <v>46031</v>
      </c>
      <c r="C14" s="1" t="s">
        <v>177</v>
      </c>
      <c r="D14" s="4">
        <v>1000</v>
      </c>
    </row>
    <row r="15" spans="1:4" x14ac:dyDescent="0.3">
      <c r="A15" s="1" t="s">
        <v>191</v>
      </c>
      <c r="B15" s="6">
        <v>46032</v>
      </c>
      <c r="C15" s="1" t="s">
        <v>180</v>
      </c>
      <c r="D15" s="4">
        <v>27500</v>
      </c>
    </row>
    <row r="16" spans="1:4" x14ac:dyDescent="0.3">
      <c r="A16" s="1" t="s">
        <v>192</v>
      </c>
      <c r="B16" s="6">
        <v>46034</v>
      </c>
      <c r="C16" s="1" t="s">
        <v>177</v>
      </c>
      <c r="D16" s="4">
        <v>2000</v>
      </c>
    </row>
    <row r="17" spans="1:4" x14ac:dyDescent="0.3">
      <c r="A17" s="1" t="s">
        <v>193</v>
      </c>
      <c r="B17" s="6">
        <v>46034</v>
      </c>
      <c r="C17" s="1" t="s">
        <v>12</v>
      </c>
      <c r="D17" s="4">
        <v>9500</v>
      </c>
    </row>
    <row r="18" spans="1:4" x14ac:dyDescent="0.3">
      <c r="A18" s="1" t="s">
        <v>194</v>
      </c>
      <c r="B18" s="6">
        <v>46034</v>
      </c>
      <c r="C18" s="1" t="s">
        <v>12</v>
      </c>
      <c r="D18" s="4">
        <v>40000</v>
      </c>
    </row>
    <row r="19" spans="1:4" x14ac:dyDescent="0.3">
      <c r="A19" s="1" t="s">
        <v>195</v>
      </c>
      <c r="B19" s="6">
        <v>46034</v>
      </c>
      <c r="C19" s="1" t="s">
        <v>5</v>
      </c>
      <c r="D19" s="4">
        <v>30000</v>
      </c>
    </row>
    <row r="20" spans="1:4" x14ac:dyDescent="0.3">
      <c r="A20" s="1" t="s">
        <v>196</v>
      </c>
      <c r="B20" s="6">
        <v>46034</v>
      </c>
      <c r="C20" s="1" t="s">
        <v>188</v>
      </c>
      <c r="D20" s="4">
        <v>33500</v>
      </c>
    </row>
    <row r="21" spans="1:4" x14ac:dyDescent="0.3">
      <c r="A21" s="1" t="s">
        <v>197</v>
      </c>
      <c r="B21" s="6">
        <v>46038</v>
      </c>
      <c r="C21" s="1" t="s">
        <v>10</v>
      </c>
      <c r="D21" s="4">
        <v>31000</v>
      </c>
    </row>
    <row r="22" spans="1:4" x14ac:dyDescent="0.3">
      <c r="A22" s="1" t="s">
        <v>198</v>
      </c>
      <c r="B22" s="6">
        <v>46039</v>
      </c>
      <c r="C22" s="1" t="s">
        <v>2</v>
      </c>
      <c r="D22" s="4">
        <v>26000</v>
      </c>
    </row>
    <row r="23" spans="1:4" x14ac:dyDescent="0.3">
      <c r="A23" s="1" t="s">
        <v>199</v>
      </c>
      <c r="B23" s="6">
        <v>46040</v>
      </c>
      <c r="C23" s="1" t="s">
        <v>2</v>
      </c>
      <c r="D23" s="4">
        <v>33500</v>
      </c>
    </row>
    <row r="24" spans="1:4" x14ac:dyDescent="0.3">
      <c r="A24" s="1" t="s">
        <v>200</v>
      </c>
      <c r="B24" s="6">
        <v>46040</v>
      </c>
      <c r="C24" s="1" t="s">
        <v>12</v>
      </c>
      <c r="D24" s="4">
        <v>7000</v>
      </c>
    </row>
    <row r="25" spans="1:4" x14ac:dyDescent="0.3">
      <c r="A25" s="1" t="s">
        <v>201</v>
      </c>
      <c r="B25" s="6">
        <v>46041</v>
      </c>
      <c r="C25" s="1" t="s">
        <v>10</v>
      </c>
      <c r="D25" s="4">
        <v>18500</v>
      </c>
    </row>
    <row r="26" spans="1:4" x14ac:dyDescent="0.3">
      <c r="A26" s="1" t="s">
        <v>202</v>
      </c>
      <c r="B26" s="6">
        <v>46041</v>
      </c>
      <c r="C26" s="1" t="s">
        <v>10</v>
      </c>
      <c r="D26" s="4">
        <v>3500</v>
      </c>
    </row>
    <row r="27" spans="1:4" x14ac:dyDescent="0.3">
      <c r="A27" s="1" t="s">
        <v>203</v>
      </c>
      <c r="B27" s="6">
        <v>46043</v>
      </c>
      <c r="C27" s="1" t="s">
        <v>10</v>
      </c>
      <c r="D27" s="4">
        <v>33000</v>
      </c>
    </row>
    <row r="28" spans="1:4" x14ac:dyDescent="0.3">
      <c r="A28" s="1" t="s">
        <v>204</v>
      </c>
      <c r="B28" s="6">
        <v>46043</v>
      </c>
      <c r="C28" s="1" t="s">
        <v>205</v>
      </c>
      <c r="D28" s="4">
        <v>17000</v>
      </c>
    </row>
    <row r="29" spans="1:4" x14ac:dyDescent="0.3">
      <c r="A29" s="1" t="s">
        <v>206</v>
      </c>
      <c r="B29" s="6">
        <v>46043</v>
      </c>
      <c r="C29" s="1" t="s">
        <v>5</v>
      </c>
      <c r="D29" s="4">
        <v>18000</v>
      </c>
    </row>
    <row r="30" spans="1:4" x14ac:dyDescent="0.3">
      <c r="A30" s="1" t="s">
        <v>207</v>
      </c>
      <c r="B30" s="6">
        <v>46044</v>
      </c>
      <c r="C30" s="1" t="s">
        <v>180</v>
      </c>
      <c r="D30" s="4">
        <v>24000</v>
      </c>
    </row>
    <row r="31" spans="1:4" x14ac:dyDescent="0.3">
      <c r="A31" s="1" t="s">
        <v>208</v>
      </c>
      <c r="B31" s="6">
        <v>46044</v>
      </c>
      <c r="C31" s="1" t="s">
        <v>180</v>
      </c>
      <c r="D31" s="4">
        <v>7500</v>
      </c>
    </row>
    <row r="32" spans="1:4" x14ac:dyDescent="0.3">
      <c r="A32" s="1" t="s">
        <v>209</v>
      </c>
      <c r="B32" s="6">
        <v>46044</v>
      </c>
      <c r="C32" s="1" t="s">
        <v>177</v>
      </c>
      <c r="D32" s="4">
        <v>42500</v>
      </c>
    </row>
    <row r="33" spans="1:4" x14ac:dyDescent="0.3">
      <c r="A33" s="1" t="s">
        <v>210</v>
      </c>
      <c r="B33" s="6">
        <v>46046</v>
      </c>
      <c r="C33" s="1" t="s">
        <v>2</v>
      </c>
      <c r="D33" s="4">
        <v>20500</v>
      </c>
    </row>
    <row r="34" spans="1:4" x14ac:dyDescent="0.3">
      <c r="A34" s="1" t="s">
        <v>211</v>
      </c>
      <c r="B34" s="6">
        <v>46047</v>
      </c>
      <c r="C34" s="1" t="s">
        <v>2</v>
      </c>
      <c r="D34" s="4">
        <v>15500</v>
      </c>
    </row>
    <row r="35" spans="1:4" x14ac:dyDescent="0.3">
      <c r="A35" s="1" t="s">
        <v>212</v>
      </c>
      <c r="B35" s="6">
        <v>46048</v>
      </c>
      <c r="C35" s="1" t="s">
        <v>177</v>
      </c>
      <c r="D35" s="4">
        <v>38500</v>
      </c>
    </row>
    <row r="36" spans="1:4" x14ac:dyDescent="0.3">
      <c r="A36" s="1" t="s">
        <v>213</v>
      </c>
      <c r="B36" s="6">
        <v>46050</v>
      </c>
      <c r="C36" s="1" t="s">
        <v>10</v>
      </c>
      <c r="D36" s="4">
        <v>6500</v>
      </c>
    </row>
    <row r="37" spans="1:4" x14ac:dyDescent="0.3">
      <c r="A37" s="1" t="s">
        <v>214</v>
      </c>
      <c r="B37" s="6">
        <v>46054</v>
      </c>
      <c r="C37" s="1" t="s">
        <v>188</v>
      </c>
      <c r="D37" s="4">
        <v>38000</v>
      </c>
    </row>
    <row r="38" spans="1:4" x14ac:dyDescent="0.3">
      <c r="A38" s="1" t="s">
        <v>215</v>
      </c>
      <c r="B38" s="6">
        <v>46054</v>
      </c>
      <c r="C38" s="1" t="s">
        <v>10</v>
      </c>
      <c r="D38" s="4">
        <v>15000</v>
      </c>
    </row>
    <row r="39" spans="1:4" x14ac:dyDescent="0.3">
      <c r="A39" s="1" t="s">
        <v>216</v>
      </c>
      <c r="B39" s="6">
        <v>46054</v>
      </c>
      <c r="C39" s="1" t="s">
        <v>177</v>
      </c>
      <c r="D39" s="4">
        <v>3500</v>
      </c>
    </row>
    <row r="40" spans="1:4" x14ac:dyDescent="0.3">
      <c r="A40" s="1" t="s">
        <v>217</v>
      </c>
      <c r="B40" s="6">
        <v>46055</v>
      </c>
      <c r="C40" s="1" t="s">
        <v>10</v>
      </c>
      <c r="D40" s="4">
        <v>12500</v>
      </c>
    </row>
    <row r="41" spans="1:4" x14ac:dyDescent="0.3">
      <c r="A41" s="1" t="s">
        <v>218</v>
      </c>
      <c r="B41" s="6">
        <v>46056</v>
      </c>
      <c r="C41" s="1" t="s">
        <v>5</v>
      </c>
      <c r="D41" s="4">
        <v>40500</v>
      </c>
    </row>
    <row r="42" spans="1:4" x14ac:dyDescent="0.3">
      <c r="A42" s="1" t="s">
        <v>219</v>
      </c>
      <c r="B42" s="6">
        <v>46057</v>
      </c>
      <c r="C42" s="1" t="s">
        <v>12</v>
      </c>
      <c r="D42" s="4">
        <v>20500</v>
      </c>
    </row>
    <row r="43" spans="1:4" x14ac:dyDescent="0.3">
      <c r="A43" s="1" t="s">
        <v>220</v>
      </c>
      <c r="B43" s="6">
        <v>46058</v>
      </c>
      <c r="C43" s="1" t="s">
        <v>5</v>
      </c>
      <c r="D43" s="4">
        <v>7500</v>
      </c>
    </row>
    <row r="44" spans="1:4" x14ac:dyDescent="0.3">
      <c r="A44" s="1" t="s">
        <v>221</v>
      </c>
      <c r="B44" s="6">
        <v>46058</v>
      </c>
      <c r="C44" s="1" t="s">
        <v>2</v>
      </c>
      <c r="D44" s="4">
        <v>40500</v>
      </c>
    </row>
    <row r="45" spans="1:4" x14ac:dyDescent="0.3">
      <c r="A45" s="1" t="s">
        <v>222</v>
      </c>
      <c r="B45" s="6">
        <v>46062</v>
      </c>
      <c r="C45" s="1" t="s">
        <v>177</v>
      </c>
      <c r="D45" s="4">
        <v>3500</v>
      </c>
    </row>
    <row r="46" spans="1:4" x14ac:dyDescent="0.3">
      <c r="A46" s="1" t="s">
        <v>223</v>
      </c>
      <c r="B46" s="6">
        <v>46063</v>
      </c>
      <c r="C46" s="1" t="s">
        <v>2</v>
      </c>
      <c r="D46" s="4">
        <v>17500</v>
      </c>
    </row>
    <row r="47" spans="1:4" x14ac:dyDescent="0.3">
      <c r="A47" s="1" t="s">
        <v>224</v>
      </c>
      <c r="B47" s="6">
        <v>46063</v>
      </c>
      <c r="C47" s="1" t="s">
        <v>177</v>
      </c>
      <c r="D47" s="4">
        <v>24500</v>
      </c>
    </row>
    <row r="48" spans="1:4" x14ac:dyDescent="0.3">
      <c r="A48" s="1" t="s">
        <v>225</v>
      </c>
      <c r="B48" s="6">
        <v>46063</v>
      </c>
      <c r="C48" s="1" t="s">
        <v>205</v>
      </c>
      <c r="D48" s="4">
        <v>4500</v>
      </c>
    </row>
    <row r="49" spans="1:4" x14ac:dyDescent="0.3">
      <c r="A49" s="1" t="s">
        <v>226</v>
      </c>
      <c r="B49" s="6">
        <v>46064</v>
      </c>
      <c r="C49" s="1" t="s">
        <v>177</v>
      </c>
      <c r="D49" s="4">
        <v>42500</v>
      </c>
    </row>
    <row r="50" spans="1:4" x14ac:dyDescent="0.3">
      <c r="A50" s="1" t="s">
        <v>227</v>
      </c>
      <c r="B50" s="6">
        <v>46064</v>
      </c>
      <c r="C50" s="1" t="s">
        <v>180</v>
      </c>
      <c r="D50" s="4">
        <v>9000</v>
      </c>
    </row>
    <row r="51" spans="1:4" x14ac:dyDescent="0.3">
      <c r="A51" s="1" t="s">
        <v>228</v>
      </c>
      <c r="B51" s="6">
        <v>46066</v>
      </c>
      <c r="C51" s="1" t="s">
        <v>12</v>
      </c>
      <c r="D51" s="4">
        <v>20500</v>
      </c>
    </row>
    <row r="52" spans="1:4" x14ac:dyDescent="0.3">
      <c r="A52" s="1" t="s">
        <v>229</v>
      </c>
      <c r="B52" s="6">
        <v>46066</v>
      </c>
      <c r="C52" s="1" t="s">
        <v>12</v>
      </c>
      <c r="D52" s="4">
        <v>23500</v>
      </c>
    </row>
    <row r="53" spans="1:4" x14ac:dyDescent="0.3">
      <c r="A53" s="1" t="s">
        <v>230</v>
      </c>
      <c r="B53" s="6">
        <v>46066</v>
      </c>
      <c r="C53" s="1" t="s">
        <v>2</v>
      </c>
      <c r="D53" s="4">
        <v>1000</v>
      </c>
    </row>
    <row r="54" spans="1:4" x14ac:dyDescent="0.3">
      <c r="A54" s="1" t="s">
        <v>231</v>
      </c>
      <c r="B54" s="6">
        <v>46067</v>
      </c>
      <c r="C54" s="1" t="s">
        <v>188</v>
      </c>
      <c r="D54" s="4">
        <v>15000</v>
      </c>
    </row>
    <row r="55" spans="1:4" x14ac:dyDescent="0.3">
      <c r="A55" s="1" t="s">
        <v>232</v>
      </c>
      <c r="B55" s="6">
        <v>46067</v>
      </c>
      <c r="C55" s="1" t="s">
        <v>2</v>
      </c>
      <c r="D55" s="4">
        <v>26500</v>
      </c>
    </row>
    <row r="56" spans="1:4" x14ac:dyDescent="0.3">
      <c r="A56" s="1" t="s">
        <v>233</v>
      </c>
      <c r="B56" s="6">
        <v>46070</v>
      </c>
      <c r="C56" s="1" t="s">
        <v>5</v>
      </c>
      <c r="D56" s="4">
        <v>29500</v>
      </c>
    </row>
    <row r="57" spans="1:4" x14ac:dyDescent="0.3">
      <c r="A57" s="1" t="s">
        <v>234</v>
      </c>
      <c r="B57" s="6">
        <v>46070</v>
      </c>
      <c r="C57" s="1" t="s">
        <v>180</v>
      </c>
      <c r="D57" s="4">
        <v>9500</v>
      </c>
    </row>
    <row r="58" spans="1:4" x14ac:dyDescent="0.3">
      <c r="A58" s="1" t="s">
        <v>235</v>
      </c>
      <c r="B58" s="6">
        <v>46070</v>
      </c>
      <c r="C58" s="1" t="s">
        <v>177</v>
      </c>
      <c r="D58" s="4">
        <v>42500</v>
      </c>
    </row>
    <row r="59" spans="1:4" x14ac:dyDescent="0.3">
      <c r="A59" s="1" t="s">
        <v>236</v>
      </c>
      <c r="B59" s="6">
        <v>46071</v>
      </c>
      <c r="C59" s="1" t="s">
        <v>177</v>
      </c>
      <c r="D59" s="4">
        <v>33500</v>
      </c>
    </row>
    <row r="60" spans="1:4" x14ac:dyDescent="0.3">
      <c r="A60" s="1" t="s">
        <v>237</v>
      </c>
      <c r="B60" s="6">
        <v>46074</v>
      </c>
      <c r="C60" s="1" t="s">
        <v>180</v>
      </c>
      <c r="D60" s="4">
        <v>17000</v>
      </c>
    </row>
    <row r="61" spans="1:4" x14ac:dyDescent="0.3">
      <c r="A61" s="1" t="s">
        <v>238</v>
      </c>
      <c r="B61" s="6">
        <v>46075</v>
      </c>
      <c r="C61" s="1" t="s">
        <v>188</v>
      </c>
      <c r="D61" s="4">
        <v>40500</v>
      </c>
    </row>
    <row r="62" spans="1:4" x14ac:dyDescent="0.3">
      <c r="A62" s="1" t="s">
        <v>239</v>
      </c>
      <c r="B62" s="6">
        <v>46076</v>
      </c>
      <c r="C62" s="1" t="s">
        <v>188</v>
      </c>
      <c r="D62" s="4">
        <v>14000</v>
      </c>
    </row>
    <row r="63" spans="1:4" x14ac:dyDescent="0.3">
      <c r="A63" s="1" t="s">
        <v>240</v>
      </c>
      <c r="B63" s="6">
        <v>46076</v>
      </c>
      <c r="C63" s="1" t="s">
        <v>177</v>
      </c>
      <c r="D63" s="4">
        <v>31500</v>
      </c>
    </row>
    <row r="64" spans="1:4" x14ac:dyDescent="0.3">
      <c r="A64" s="1" t="s">
        <v>241</v>
      </c>
      <c r="B64" s="6">
        <v>46077</v>
      </c>
      <c r="C64" s="1" t="s">
        <v>5</v>
      </c>
      <c r="D64" s="4">
        <v>21500</v>
      </c>
    </row>
    <row r="65" spans="1:4" x14ac:dyDescent="0.3">
      <c r="A65" s="1" t="s">
        <v>242</v>
      </c>
      <c r="B65" s="6">
        <v>46077</v>
      </c>
      <c r="C65" s="1" t="s">
        <v>10</v>
      </c>
      <c r="D65" s="4">
        <v>4000</v>
      </c>
    </row>
    <row r="66" spans="1:4" x14ac:dyDescent="0.3">
      <c r="A66" s="1" t="s">
        <v>243</v>
      </c>
      <c r="B66" s="6">
        <v>46078</v>
      </c>
      <c r="C66" s="1" t="s">
        <v>12</v>
      </c>
      <c r="D66" s="4">
        <v>20500</v>
      </c>
    </row>
    <row r="67" spans="1:4" x14ac:dyDescent="0.3">
      <c r="A67" s="1" t="s">
        <v>244</v>
      </c>
      <c r="B67" s="6">
        <v>46079</v>
      </c>
      <c r="C67" s="1" t="s">
        <v>180</v>
      </c>
      <c r="D67" s="4">
        <v>8500</v>
      </c>
    </row>
    <row r="68" spans="1:4" x14ac:dyDescent="0.3">
      <c r="A68" s="1" t="s">
        <v>245</v>
      </c>
      <c r="B68" s="6">
        <v>46079</v>
      </c>
      <c r="C68" s="1" t="s">
        <v>177</v>
      </c>
      <c r="D68" s="4">
        <v>14500</v>
      </c>
    </row>
    <row r="69" spans="1:4" x14ac:dyDescent="0.3">
      <c r="A69" s="1" t="s">
        <v>246</v>
      </c>
      <c r="B69" s="6">
        <v>46080</v>
      </c>
      <c r="C69" s="1" t="s">
        <v>205</v>
      </c>
      <c r="D69" s="4">
        <v>18500</v>
      </c>
    </row>
    <row r="70" spans="1:4" x14ac:dyDescent="0.3">
      <c r="A70" s="1" t="s">
        <v>247</v>
      </c>
      <c r="B70" s="6">
        <v>46081</v>
      </c>
      <c r="C70" s="1" t="s">
        <v>10</v>
      </c>
      <c r="D70" s="4">
        <v>2000</v>
      </c>
    </row>
    <row r="71" spans="1:4" x14ac:dyDescent="0.3">
      <c r="A71" s="1" t="s">
        <v>248</v>
      </c>
      <c r="B71" s="6">
        <v>46081</v>
      </c>
      <c r="C71" s="1" t="s">
        <v>12</v>
      </c>
      <c r="D71" s="4">
        <v>15000</v>
      </c>
    </row>
    <row r="72" spans="1:4" x14ac:dyDescent="0.3">
      <c r="A72" s="1" t="s">
        <v>249</v>
      </c>
      <c r="B72" s="6">
        <v>46082</v>
      </c>
      <c r="C72" s="1" t="s">
        <v>180</v>
      </c>
      <c r="D72" s="4">
        <v>42500</v>
      </c>
    </row>
    <row r="73" spans="1:4" x14ac:dyDescent="0.3">
      <c r="A73" s="1" t="s">
        <v>250</v>
      </c>
      <c r="B73" s="6">
        <v>46083</v>
      </c>
      <c r="C73" s="1" t="s">
        <v>205</v>
      </c>
      <c r="D73" s="4">
        <v>19000</v>
      </c>
    </row>
    <row r="74" spans="1:4" x14ac:dyDescent="0.3">
      <c r="A74" s="1" t="s">
        <v>251</v>
      </c>
      <c r="B74" s="6">
        <v>46084</v>
      </c>
      <c r="C74" s="1" t="s">
        <v>177</v>
      </c>
      <c r="D74" s="4">
        <v>43000</v>
      </c>
    </row>
    <row r="75" spans="1:4" x14ac:dyDescent="0.3">
      <c r="A75" s="1" t="s">
        <v>252</v>
      </c>
      <c r="B75" s="6">
        <v>46085</v>
      </c>
      <c r="C75" s="1" t="s">
        <v>180</v>
      </c>
      <c r="D75" s="4">
        <v>14500</v>
      </c>
    </row>
    <row r="76" spans="1:4" x14ac:dyDescent="0.3">
      <c r="A76" s="1" t="s">
        <v>253</v>
      </c>
      <c r="B76" s="6">
        <v>46085</v>
      </c>
      <c r="C76" s="1" t="s">
        <v>12</v>
      </c>
      <c r="D76" s="4">
        <v>16000</v>
      </c>
    </row>
    <row r="77" spans="1:4" x14ac:dyDescent="0.3">
      <c r="A77" s="1" t="s">
        <v>254</v>
      </c>
      <c r="B77" s="6">
        <v>46085</v>
      </c>
      <c r="C77" s="1" t="s">
        <v>12</v>
      </c>
      <c r="D77" s="4">
        <v>33500</v>
      </c>
    </row>
    <row r="78" spans="1:4" x14ac:dyDescent="0.3">
      <c r="A78" s="1" t="s">
        <v>255</v>
      </c>
      <c r="B78" s="6">
        <v>46086</v>
      </c>
      <c r="C78" s="1" t="s">
        <v>177</v>
      </c>
      <c r="D78" s="4">
        <v>19000</v>
      </c>
    </row>
    <row r="79" spans="1:4" x14ac:dyDescent="0.3">
      <c r="A79" s="1" t="s">
        <v>256</v>
      </c>
      <c r="B79" s="6">
        <v>46088</v>
      </c>
      <c r="C79" s="1" t="s">
        <v>5</v>
      </c>
      <c r="D79" s="4">
        <v>26000</v>
      </c>
    </row>
    <row r="80" spans="1:4" x14ac:dyDescent="0.3">
      <c r="A80" s="1" t="s">
        <v>257</v>
      </c>
      <c r="B80" s="6">
        <v>46088</v>
      </c>
      <c r="C80" s="1" t="s">
        <v>10</v>
      </c>
      <c r="D80" s="4">
        <v>24500</v>
      </c>
    </row>
    <row r="81" spans="1:4" x14ac:dyDescent="0.3">
      <c r="A81" s="1" t="s">
        <v>258</v>
      </c>
      <c r="B81" s="6">
        <v>46091</v>
      </c>
      <c r="C81" s="1" t="s">
        <v>180</v>
      </c>
      <c r="D81" s="4">
        <v>5000</v>
      </c>
    </row>
    <row r="82" spans="1:4" x14ac:dyDescent="0.3">
      <c r="A82" s="1" t="s">
        <v>259</v>
      </c>
      <c r="B82" s="6">
        <v>46092</v>
      </c>
      <c r="C82" s="1" t="s">
        <v>177</v>
      </c>
      <c r="D82" s="4">
        <v>20000</v>
      </c>
    </row>
    <row r="83" spans="1:4" x14ac:dyDescent="0.3">
      <c r="A83" s="1" t="s">
        <v>260</v>
      </c>
      <c r="B83" s="6">
        <v>46092</v>
      </c>
      <c r="C83" s="1" t="s">
        <v>177</v>
      </c>
      <c r="D83" s="4">
        <v>27500</v>
      </c>
    </row>
    <row r="84" spans="1:4" x14ac:dyDescent="0.3">
      <c r="A84" s="1" t="s">
        <v>261</v>
      </c>
      <c r="B84" s="6">
        <v>46092</v>
      </c>
      <c r="C84" s="1" t="s">
        <v>180</v>
      </c>
      <c r="D84" s="4">
        <v>20000</v>
      </c>
    </row>
    <row r="85" spans="1:4" x14ac:dyDescent="0.3">
      <c r="A85" s="1" t="s">
        <v>262</v>
      </c>
      <c r="B85" s="6">
        <v>46093</v>
      </c>
      <c r="C85" s="1" t="s">
        <v>2</v>
      </c>
      <c r="D85" s="4">
        <v>11000</v>
      </c>
    </row>
    <row r="86" spans="1:4" x14ac:dyDescent="0.3">
      <c r="A86" s="1" t="s">
        <v>263</v>
      </c>
      <c r="B86" s="6">
        <v>46094</v>
      </c>
      <c r="C86" s="1" t="s">
        <v>10</v>
      </c>
      <c r="D86" s="4">
        <v>41500</v>
      </c>
    </row>
    <row r="87" spans="1:4" x14ac:dyDescent="0.3">
      <c r="A87" s="1" t="s">
        <v>264</v>
      </c>
      <c r="B87" s="6">
        <v>46094</v>
      </c>
      <c r="C87" s="1" t="s">
        <v>205</v>
      </c>
      <c r="D87" s="4">
        <v>18000</v>
      </c>
    </row>
    <row r="88" spans="1:4" x14ac:dyDescent="0.3">
      <c r="A88" s="1" t="s">
        <v>265</v>
      </c>
      <c r="B88" s="6">
        <v>46095</v>
      </c>
      <c r="C88" s="1" t="s">
        <v>12</v>
      </c>
      <c r="D88" s="4">
        <v>2000</v>
      </c>
    </row>
    <row r="89" spans="1:4" x14ac:dyDescent="0.3">
      <c r="A89" s="1" t="s">
        <v>266</v>
      </c>
      <c r="B89" s="6">
        <v>46101</v>
      </c>
      <c r="C89" s="1" t="s">
        <v>2</v>
      </c>
      <c r="D89" s="4">
        <v>25000</v>
      </c>
    </row>
    <row r="90" spans="1:4" x14ac:dyDescent="0.3">
      <c r="A90" s="1" t="s">
        <v>267</v>
      </c>
      <c r="B90" s="6">
        <v>46101</v>
      </c>
      <c r="C90" s="1" t="s">
        <v>12</v>
      </c>
      <c r="D90" s="4">
        <v>39500</v>
      </c>
    </row>
    <row r="91" spans="1:4" x14ac:dyDescent="0.3">
      <c r="A91" s="1" t="s">
        <v>268</v>
      </c>
      <c r="B91" s="6">
        <v>46102</v>
      </c>
      <c r="C91" s="1" t="s">
        <v>2</v>
      </c>
      <c r="D91" s="4">
        <v>5500</v>
      </c>
    </row>
    <row r="92" spans="1:4" x14ac:dyDescent="0.3">
      <c r="A92" s="1" t="s">
        <v>269</v>
      </c>
      <c r="B92" s="6">
        <v>46102</v>
      </c>
      <c r="C92" s="1" t="s">
        <v>180</v>
      </c>
      <c r="D92" s="4">
        <v>20000</v>
      </c>
    </row>
    <row r="93" spans="1:4" x14ac:dyDescent="0.3">
      <c r="A93" s="1" t="s">
        <v>270</v>
      </c>
      <c r="B93" s="6">
        <v>46103</v>
      </c>
      <c r="C93" s="1" t="s">
        <v>2</v>
      </c>
      <c r="D93" s="4">
        <v>14500</v>
      </c>
    </row>
    <row r="94" spans="1:4" x14ac:dyDescent="0.3">
      <c r="A94" s="1" t="s">
        <v>271</v>
      </c>
      <c r="B94" s="6">
        <v>46104</v>
      </c>
      <c r="C94" s="1" t="s">
        <v>188</v>
      </c>
      <c r="D94" s="4">
        <v>28000</v>
      </c>
    </row>
    <row r="95" spans="1:4" x14ac:dyDescent="0.3">
      <c r="A95" s="1" t="s">
        <v>272</v>
      </c>
      <c r="B95" s="6">
        <v>46106</v>
      </c>
      <c r="C95" s="1" t="s">
        <v>12</v>
      </c>
      <c r="D95" s="4">
        <v>34000</v>
      </c>
    </row>
    <row r="96" spans="1:4" x14ac:dyDescent="0.3">
      <c r="A96" s="1" t="s">
        <v>273</v>
      </c>
      <c r="B96" s="6">
        <v>46108</v>
      </c>
      <c r="C96" s="1" t="s">
        <v>180</v>
      </c>
      <c r="D96" s="4">
        <v>14500</v>
      </c>
    </row>
    <row r="97" spans="1:4" x14ac:dyDescent="0.3">
      <c r="A97" s="1" t="s">
        <v>274</v>
      </c>
      <c r="B97" s="6">
        <v>46109</v>
      </c>
      <c r="C97" s="1" t="s">
        <v>12</v>
      </c>
      <c r="D97" s="4">
        <v>44500</v>
      </c>
    </row>
    <row r="98" spans="1:4" x14ac:dyDescent="0.3">
      <c r="A98" s="1" t="s">
        <v>275</v>
      </c>
      <c r="B98" s="6">
        <v>46114</v>
      </c>
      <c r="C98" s="1" t="s">
        <v>12</v>
      </c>
      <c r="D98" s="4">
        <v>1000</v>
      </c>
    </row>
    <row r="99" spans="1:4" x14ac:dyDescent="0.3">
      <c r="A99" s="1" t="s">
        <v>276</v>
      </c>
      <c r="B99" s="6">
        <v>46114</v>
      </c>
      <c r="C99" s="1" t="s">
        <v>205</v>
      </c>
      <c r="D99" s="4">
        <v>41500</v>
      </c>
    </row>
    <row r="100" spans="1:4" x14ac:dyDescent="0.3">
      <c r="A100" s="1" t="s">
        <v>277</v>
      </c>
      <c r="B100" s="6">
        <v>46116</v>
      </c>
      <c r="C100" s="1" t="s">
        <v>205</v>
      </c>
      <c r="D100" s="4">
        <v>42500</v>
      </c>
    </row>
    <row r="101" spans="1:4" x14ac:dyDescent="0.3">
      <c r="A101" s="1" t="s">
        <v>278</v>
      </c>
      <c r="B101" s="6">
        <v>46117</v>
      </c>
      <c r="C101" s="1" t="s">
        <v>12</v>
      </c>
      <c r="D101" s="4">
        <v>1500</v>
      </c>
    </row>
    <row r="102" spans="1:4" x14ac:dyDescent="0.3">
      <c r="A102" s="1" t="s">
        <v>279</v>
      </c>
      <c r="B102" s="6">
        <v>46118</v>
      </c>
      <c r="C102" s="1" t="s">
        <v>10</v>
      </c>
      <c r="D102" s="4">
        <v>24500</v>
      </c>
    </row>
    <row r="103" spans="1:4" x14ac:dyDescent="0.3">
      <c r="A103" s="1" t="s">
        <v>280</v>
      </c>
      <c r="B103" s="6">
        <v>46118</v>
      </c>
      <c r="C103" s="1" t="s">
        <v>205</v>
      </c>
      <c r="D103" s="4">
        <v>40000</v>
      </c>
    </row>
    <row r="104" spans="1:4" x14ac:dyDescent="0.3">
      <c r="A104" s="1" t="s">
        <v>281</v>
      </c>
      <c r="B104" s="6">
        <v>46119</v>
      </c>
      <c r="C104" s="1" t="s">
        <v>10</v>
      </c>
      <c r="D104" s="4">
        <v>24000</v>
      </c>
    </row>
    <row r="105" spans="1:4" x14ac:dyDescent="0.3">
      <c r="A105" s="1" t="s">
        <v>282</v>
      </c>
      <c r="B105" s="6">
        <v>46119</v>
      </c>
      <c r="C105" s="1" t="s">
        <v>10</v>
      </c>
      <c r="D105" s="4">
        <v>15500</v>
      </c>
    </row>
    <row r="106" spans="1:4" x14ac:dyDescent="0.3">
      <c r="A106" s="1" t="s">
        <v>283</v>
      </c>
      <c r="B106" s="6">
        <v>46119</v>
      </c>
      <c r="C106" s="1" t="s">
        <v>5</v>
      </c>
      <c r="D106" s="4">
        <v>39000</v>
      </c>
    </row>
    <row r="107" spans="1:4" x14ac:dyDescent="0.3">
      <c r="A107" s="1" t="s">
        <v>284</v>
      </c>
      <c r="B107" s="6">
        <v>46120</v>
      </c>
      <c r="C107" s="1" t="s">
        <v>177</v>
      </c>
      <c r="D107" s="4">
        <v>34500</v>
      </c>
    </row>
    <row r="108" spans="1:4" x14ac:dyDescent="0.3">
      <c r="A108" s="1" t="s">
        <v>285</v>
      </c>
      <c r="B108" s="6">
        <v>46121</v>
      </c>
      <c r="C108" s="1" t="s">
        <v>177</v>
      </c>
      <c r="D108" s="4">
        <v>14500</v>
      </c>
    </row>
    <row r="109" spans="1:4" x14ac:dyDescent="0.3">
      <c r="A109" s="1" t="s">
        <v>286</v>
      </c>
      <c r="B109" s="6">
        <v>46123</v>
      </c>
      <c r="C109" s="1" t="s">
        <v>10</v>
      </c>
      <c r="D109" s="4">
        <v>15500</v>
      </c>
    </row>
    <row r="110" spans="1:4" x14ac:dyDescent="0.3">
      <c r="A110" s="1" t="s">
        <v>287</v>
      </c>
      <c r="B110" s="6">
        <v>46123</v>
      </c>
      <c r="C110" s="1" t="s">
        <v>10</v>
      </c>
      <c r="D110" s="4">
        <v>23500</v>
      </c>
    </row>
    <row r="111" spans="1:4" x14ac:dyDescent="0.3">
      <c r="A111" s="1" t="s">
        <v>288</v>
      </c>
      <c r="B111" s="6">
        <v>46127</v>
      </c>
      <c r="C111" s="1" t="s">
        <v>188</v>
      </c>
      <c r="D111" s="4">
        <v>28500</v>
      </c>
    </row>
    <row r="112" spans="1:4" x14ac:dyDescent="0.3">
      <c r="A112" s="1" t="s">
        <v>289</v>
      </c>
      <c r="B112" s="6">
        <v>46128</v>
      </c>
      <c r="C112" s="1" t="s">
        <v>188</v>
      </c>
      <c r="D112" s="4">
        <v>20500</v>
      </c>
    </row>
    <row r="113" spans="1:4" x14ac:dyDescent="0.3">
      <c r="A113" s="1" t="s">
        <v>290</v>
      </c>
      <c r="B113" s="6">
        <v>46128</v>
      </c>
      <c r="C113" s="1" t="s">
        <v>5</v>
      </c>
      <c r="D113" s="4">
        <v>3500</v>
      </c>
    </row>
    <row r="114" spans="1:4" x14ac:dyDescent="0.3">
      <c r="A114" s="1" t="s">
        <v>291</v>
      </c>
      <c r="B114" s="6">
        <v>46128</v>
      </c>
      <c r="C114" s="1" t="s">
        <v>205</v>
      </c>
      <c r="D114" s="4">
        <v>36500</v>
      </c>
    </row>
    <row r="115" spans="1:4" x14ac:dyDescent="0.3">
      <c r="A115" s="1" t="s">
        <v>292</v>
      </c>
      <c r="B115" s="6">
        <v>46129</v>
      </c>
      <c r="C115" s="1" t="s">
        <v>180</v>
      </c>
      <c r="D115" s="4">
        <v>11000</v>
      </c>
    </row>
    <row r="116" spans="1:4" x14ac:dyDescent="0.3">
      <c r="A116" s="1" t="s">
        <v>293</v>
      </c>
      <c r="B116" s="6">
        <v>46130</v>
      </c>
      <c r="C116" s="1" t="s">
        <v>180</v>
      </c>
      <c r="D116" s="4">
        <v>15000</v>
      </c>
    </row>
    <row r="117" spans="1:4" x14ac:dyDescent="0.3">
      <c r="A117" s="1" t="s">
        <v>294</v>
      </c>
      <c r="B117" s="6">
        <v>46130</v>
      </c>
      <c r="C117" s="1" t="s">
        <v>205</v>
      </c>
      <c r="D117" s="4">
        <v>24500</v>
      </c>
    </row>
    <row r="118" spans="1:4" x14ac:dyDescent="0.3">
      <c r="A118" s="1" t="s">
        <v>295</v>
      </c>
      <c r="B118" s="6">
        <v>46131</v>
      </c>
      <c r="C118" s="1" t="s">
        <v>10</v>
      </c>
      <c r="D118" s="4">
        <v>39000</v>
      </c>
    </row>
    <row r="119" spans="1:4" x14ac:dyDescent="0.3">
      <c r="A119" s="1" t="s">
        <v>296</v>
      </c>
      <c r="B119" s="6">
        <v>46132</v>
      </c>
      <c r="C119" s="1" t="s">
        <v>5</v>
      </c>
      <c r="D119" s="4">
        <v>43500</v>
      </c>
    </row>
    <row r="120" spans="1:4" x14ac:dyDescent="0.3">
      <c r="A120" s="1" t="s">
        <v>297</v>
      </c>
      <c r="B120" s="6">
        <v>46133</v>
      </c>
      <c r="C120" s="1" t="s">
        <v>5</v>
      </c>
      <c r="D120" s="4">
        <v>39500</v>
      </c>
    </row>
    <row r="121" spans="1:4" x14ac:dyDescent="0.3">
      <c r="A121" s="1" t="s">
        <v>298</v>
      </c>
      <c r="B121" s="6">
        <v>46133</v>
      </c>
      <c r="C121" s="1" t="s">
        <v>180</v>
      </c>
      <c r="D121" s="4">
        <v>11500</v>
      </c>
    </row>
    <row r="122" spans="1:4" x14ac:dyDescent="0.3">
      <c r="A122" s="1" t="s">
        <v>299</v>
      </c>
      <c r="B122" s="6">
        <v>46136</v>
      </c>
      <c r="C122" s="1" t="s">
        <v>10</v>
      </c>
      <c r="D122" s="4">
        <v>7500</v>
      </c>
    </row>
    <row r="123" spans="1:4" x14ac:dyDescent="0.3">
      <c r="A123" s="1" t="s">
        <v>300</v>
      </c>
      <c r="B123" s="6">
        <v>46136</v>
      </c>
      <c r="C123" s="1" t="s">
        <v>5</v>
      </c>
      <c r="D123" s="4">
        <v>34500</v>
      </c>
    </row>
    <row r="124" spans="1:4" x14ac:dyDescent="0.3">
      <c r="A124" s="1" t="s">
        <v>301</v>
      </c>
      <c r="B124" s="6">
        <v>46137</v>
      </c>
      <c r="C124" s="1" t="s">
        <v>10</v>
      </c>
      <c r="D124" s="4">
        <v>14500</v>
      </c>
    </row>
    <row r="125" spans="1:4" x14ac:dyDescent="0.3">
      <c r="A125" s="1" t="s">
        <v>302</v>
      </c>
      <c r="B125" s="6">
        <v>46137</v>
      </c>
      <c r="C125" s="1" t="s">
        <v>10</v>
      </c>
      <c r="D125" s="4">
        <v>12500</v>
      </c>
    </row>
    <row r="126" spans="1:4" x14ac:dyDescent="0.3">
      <c r="A126" s="1" t="s">
        <v>303</v>
      </c>
      <c r="B126" s="6">
        <v>46137</v>
      </c>
      <c r="C126" s="1" t="s">
        <v>188</v>
      </c>
      <c r="D126" s="4">
        <v>36000</v>
      </c>
    </row>
    <row r="127" spans="1:4" x14ac:dyDescent="0.3">
      <c r="A127" s="1" t="s">
        <v>304</v>
      </c>
      <c r="B127" s="6">
        <v>46137</v>
      </c>
      <c r="C127" s="1" t="s">
        <v>180</v>
      </c>
      <c r="D127" s="4">
        <v>6000</v>
      </c>
    </row>
    <row r="128" spans="1:4" x14ac:dyDescent="0.3">
      <c r="A128" s="1" t="s">
        <v>305</v>
      </c>
      <c r="B128" s="6">
        <v>46138</v>
      </c>
      <c r="C128" s="1" t="s">
        <v>180</v>
      </c>
      <c r="D128" s="4">
        <v>26500</v>
      </c>
    </row>
    <row r="129" spans="1:4" x14ac:dyDescent="0.3">
      <c r="A129" s="1" t="s">
        <v>306</v>
      </c>
      <c r="B129" s="6">
        <v>46138</v>
      </c>
      <c r="C129" s="1" t="s">
        <v>5</v>
      </c>
      <c r="D129" s="4">
        <v>9500</v>
      </c>
    </row>
    <row r="130" spans="1:4" x14ac:dyDescent="0.3">
      <c r="A130" s="1" t="s">
        <v>307</v>
      </c>
      <c r="B130" s="6">
        <v>46138</v>
      </c>
      <c r="C130" s="1" t="s">
        <v>10</v>
      </c>
      <c r="D130" s="4">
        <v>32000</v>
      </c>
    </row>
    <row r="131" spans="1:4" x14ac:dyDescent="0.3">
      <c r="A131" s="1" t="s">
        <v>308</v>
      </c>
      <c r="B131" s="6">
        <v>46139</v>
      </c>
      <c r="C131" s="1" t="s">
        <v>180</v>
      </c>
      <c r="D131" s="4">
        <v>10500</v>
      </c>
    </row>
    <row r="132" spans="1:4" x14ac:dyDescent="0.3">
      <c r="A132" s="1" t="s">
        <v>309</v>
      </c>
      <c r="B132" s="6">
        <v>46143</v>
      </c>
      <c r="C132" s="1" t="s">
        <v>10</v>
      </c>
      <c r="D132" s="4">
        <v>31000</v>
      </c>
    </row>
    <row r="133" spans="1:4" x14ac:dyDescent="0.3">
      <c r="A133" s="1" t="s">
        <v>310</v>
      </c>
      <c r="B133" s="6">
        <v>46143</v>
      </c>
      <c r="C133" s="1" t="s">
        <v>2</v>
      </c>
      <c r="D133" s="4">
        <v>2500</v>
      </c>
    </row>
    <row r="134" spans="1:4" x14ac:dyDescent="0.3">
      <c r="A134" s="1" t="s">
        <v>311</v>
      </c>
      <c r="B134" s="6">
        <v>46144</v>
      </c>
      <c r="C134" s="1" t="s">
        <v>177</v>
      </c>
      <c r="D134" s="4">
        <v>39500</v>
      </c>
    </row>
    <row r="135" spans="1:4" x14ac:dyDescent="0.3">
      <c r="A135" s="1" t="s">
        <v>312</v>
      </c>
      <c r="B135" s="6">
        <v>46145</v>
      </c>
      <c r="C135" s="1" t="s">
        <v>10</v>
      </c>
      <c r="D135" s="4">
        <v>21500</v>
      </c>
    </row>
    <row r="136" spans="1:4" x14ac:dyDescent="0.3">
      <c r="A136" s="1" t="s">
        <v>313</v>
      </c>
      <c r="B136" s="6">
        <v>46146</v>
      </c>
      <c r="C136" s="1" t="s">
        <v>12</v>
      </c>
      <c r="D136" s="4">
        <v>35000</v>
      </c>
    </row>
    <row r="137" spans="1:4" x14ac:dyDescent="0.3">
      <c r="A137" s="1" t="s">
        <v>314</v>
      </c>
      <c r="B137" s="6">
        <v>46147</v>
      </c>
      <c r="C137" s="1" t="s">
        <v>2</v>
      </c>
      <c r="D137" s="4">
        <v>41000</v>
      </c>
    </row>
    <row r="138" spans="1:4" x14ac:dyDescent="0.3">
      <c r="A138" s="1" t="s">
        <v>315</v>
      </c>
      <c r="B138" s="6">
        <v>46149</v>
      </c>
      <c r="C138" s="1" t="s">
        <v>180</v>
      </c>
      <c r="D138" s="4">
        <v>39000</v>
      </c>
    </row>
    <row r="139" spans="1:4" x14ac:dyDescent="0.3">
      <c r="A139" s="1" t="s">
        <v>316</v>
      </c>
      <c r="B139" s="6">
        <v>46151</v>
      </c>
      <c r="C139" s="1" t="s">
        <v>188</v>
      </c>
      <c r="D139" s="4">
        <v>13500</v>
      </c>
    </row>
    <row r="140" spans="1:4" x14ac:dyDescent="0.3">
      <c r="A140" s="1" t="s">
        <v>317</v>
      </c>
      <c r="B140" s="6">
        <v>46152</v>
      </c>
      <c r="C140" s="1" t="s">
        <v>10</v>
      </c>
      <c r="D140" s="4">
        <v>19500</v>
      </c>
    </row>
    <row r="141" spans="1:4" x14ac:dyDescent="0.3">
      <c r="A141" s="1" t="s">
        <v>318</v>
      </c>
      <c r="B141" s="6">
        <v>46154</v>
      </c>
      <c r="C141" s="1" t="s">
        <v>2</v>
      </c>
      <c r="D141" s="4">
        <v>13000</v>
      </c>
    </row>
    <row r="142" spans="1:4" x14ac:dyDescent="0.3">
      <c r="A142" s="1" t="s">
        <v>319</v>
      </c>
      <c r="B142" s="6">
        <v>46154</v>
      </c>
      <c r="C142" s="1" t="s">
        <v>180</v>
      </c>
      <c r="D142" s="4">
        <v>3500</v>
      </c>
    </row>
    <row r="143" spans="1:4" x14ac:dyDescent="0.3">
      <c r="A143" s="1" t="s">
        <v>320</v>
      </c>
      <c r="B143" s="6">
        <v>46155</v>
      </c>
      <c r="C143" s="1" t="s">
        <v>2</v>
      </c>
      <c r="D143" s="4">
        <v>11000</v>
      </c>
    </row>
    <row r="144" spans="1:4" x14ac:dyDescent="0.3">
      <c r="A144" s="1" t="s">
        <v>321</v>
      </c>
      <c r="B144" s="6">
        <v>46155</v>
      </c>
      <c r="C144" s="1" t="s">
        <v>12</v>
      </c>
      <c r="D144" s="4">
        <v>26000</v>
      </c>
    </row>
    <row r="145" spans="1:4" x14ac:dyDescent="0.3">
      <c r="A145" s="1" t="s">
        <v>322</v>
      </c>
      <c r="B145" s="6">
        <v>46156</v>
      </c>
      <c r="C145" s="1" t="s">
        <v>177</v>
      </c>
      <c r="D145" s="4">
        <v>39500</v>
      </c>
    </row>
    <row r="146" spans="1:4" x14ac:dyDescent="0.3">
      <c r="A146" s="1" t="s">
        <v>323</v>
      </c>
      <c r="B146" s="6">
        <v>46157</v>
      </c>
      <c r="C146" s="1" t="s">
        <v>10</v>
      </c>
      <c r="D146" s="4">
        <v>16000</v>
      </c>
    </row>
    <row r="147" spans="1:4" x14ac:dyDescent="0.3">
      <c r="A147" s="1" t="s">
        <v>324</v>
      </c>
      <c r="B147" s="6">
        <v>46157</v>
      </c>
      <c r="C147" s="1" t="s">
        <v>10</v>
      </c>
      <c r="D147" s="4">
        <v>12500</v>
      </c>
    </row>
    <row r="148" spans="1:4" x14ac:dyDescent="0.3">
      <c r="A148" s="1" t="s">
        <v>325</v>
      </c>
      <c r="B148" s="6">
        <v>46159</v>
      </c>
      <c r="C148" s="1" t="s">
        <v>188</v>
      </c>
      <c r="D148" s="4">
        <v>26500</v>
      </c>
    </row>
    <row r="149" spans="1:4" x14ac:dyDescent="0.3">
      <c r="A149" s="1" t="s">
        <v>326</v>
      </c>
      <c r="B149" s="6">
        <v>46159</v>
      </c>
      <c r="C149" s="1" t="s">
        <v>188</v>
      </c>
      <c r="D149" s="4">
        <v>14000</v>
      </c>
    </row>
    <row r="150" spans="1:4" x14ac:dyDescent="0.3">
      <c r="A150" s="1" t="s">
        <v>327</v>
      </c>
      <c r="B150" s="6">
        <v>46159</v>
      </c>
      <c r="C150" s="1" t="s">
        <v>2</v>
      </c>
      <c r="D150" s="4">
        <v>6000</v>
      </c>
    </row>
    <row r="151" spans="1:4" x14ac:dyDescent="0.3">
      <c r="A151" s="1" t="s">
        <v>328</v>
      </c>
      <c r="B151" s="6">
        <v>46160</v>
      </c>
      <c r="C151" s="1" t="s">
        <v>177</v>
      </c>
      <c r="D151" s="4">
        <v>28500</v>
      </c>
    </row>
    <row r="152" spans="1:4" x14ac:dyDescent="0.3">
      <c r="A152" s="1" t="s">
        <v>329</v>
      </c>
      <c r="B152" s="6">
        <v>46161</v>
      </c>
      <c r="C152" s="1" t="s">
        <v>205</v>
      </c>
      <c r="D152" s="4">
        <v>23000</v>
      </c>
    </row>
    <row r="153" spans="1:4" x14ac:dyDescent="0.3">
      <c r="A153" s="1" t="s">
        <v>330</v>
      </c>
      <c r="B153" s="6">
        <v>46161</v>
      </c>
      <c r="C153" s="1" t="s">
        <v>205</v>
      </c>
      <c r="D153" s="4">
        <v>16500</v>
      </c>
    </row>
    <row r="154" spans="1:4" x14ac:dyDescent="0.3">
      <c r="A154" s="1" t="s">
        <v>331</v>
      </c>
      <c r="B154" s="6">
        <v>46163</v>
      </c>
      <c r="C154" s="1" t="s">
        <v>12</v>
      </c>
      <c r="D154" s="4">
        <v>2000</v>
      </c>
    </row>
    <row r="155" spans="1:4" x14ac:dyDescent="0.3">
      <c r="A155" s="1" t="s">
        <v>332</v>
      </c>
      <c r="B155" s="6">
        <v>46164</v>
      </c>
      <c r="C155" s="1" t="s">
        <v>180</v>
      </c>
      <c r="D155" s="4">
        <v>17500</v>
      </c>
    </row>
    <row r="156" spans="1:4" x14ac:dyDescent="0.3">
      <c r="A156" s="1" t="s">
        <v>333</v>
      </c>
      <c r="B156" s="6">
        <v>46164</v>
      </c>
      <c r="C156" s="1" t="s">
        <v>177</v>
      </c>
      <c r="D156" s="4">
        <v>37500</v>
      </c>
    </row>
    <row r="157" spans="1:4" x14ac:dyDescent="0.3">
      <c r="A157" s="1" t="s">
        <v>334</v>
      </c>
      <c r="B157" s="6">
        <v>46165</v>
      </c>
      <c r="C157" s="1" t="s">
        <v>10</v>
      </c>
      <c r="D157" s="4">
        <v>32000</v>
      </c>
    </row>
    <row r="158" spans="1:4" x14ac:dyDescent="0.3">
      <c r="A158" s="1" t="s">
        <v>335</v>
      </c>
      <c r="B158" s="6">
        <v>46166</v>
      </c>
      <c r="C158" s="1" t="s">
        <v>177</v>
      </c>
      <c r="D158" s="4">
        <v>34000</v>
      </c>
    </row>
    <row r="159" spans="1:4" x14ac:dyDescent="0.3">
      <c r="A159" s="1" t="s">
        <v>336</v>
      </c>
      <c r="B159" s="6">
        <v>46168</v>
      </c>
      <c r="C159" s="1" t="s">
        <v>188</v>
      </c>
      <c r="D159" s="4">
        <v>34500</v>
      </c>
    </row>
    <row r="160" spans="1:4" x14ac:dyDescent="0.3">
      <c r="A160" s="1" t="s">
        <v>337</v>
      </c>
      <c r="B160" s="6">
        <v>46168</v>
      </c>
      <c r="C160" s="1" t="s">
        <v>10</v>
      </c>
      <c r="D160" s="4">
        <v>2000</v>
      </c>
    </row>
    <row r="161" spans="1:4" x14ac:dyDescent="0.3">
      <c r="A161" s="1" t="s">
        <v>338</v>
      </c>
      <c r="B161" s="6">
        <v>46169</v>
      </c>
      <c r="C161" s="1" t="s">
        <v>177</v>
      </c>
      <c r="D161" s="4">
        <v>13500</v>
      </c>
    </row>
    <row r="162" spans="1:4" x14ac:dyDescent="0.3">
      <c r="A162" s="1" t="s">
        <v>339</v>
      </c>
      <c r="B162" s="6">
        <v>46170</v>
      </c>
      <c r="C162" s="1" t="s">
        <v>10</v>
      </c>
      <c r="D162" s="4">
        <v>14000</v>
      </c>
    </row>
    <row r="163" spans="1:4" x14ac:dyDescent="0.3">
      <c r="A163" s="1" t="s">
        <v>340</v>
      </c>
      <c r="B163" s="6">
        <v>46174</v>
      </c>
      <c r="C163" s="1" t="s">
        <v>177</v>
      </c>
      <c r="D163" s="4">
        <v>10000</v>
      </c>
    </row>
    <row r="164" spans="1:4" x14ac:dyDescent="0.3">
      <c r="A164" s="1" t="s">
        <v>341</v>
      </c>
      <c r="B164" s="6">
        <v>46176</v>
      </c>
      <c r="C164" s="1" t="s">
        <v>12</v>
      </c>
      <c r="D164" s="4">
        <v>33500</v>
      </c>
    </row>
    <row r="165" spans="1:4" x14ac:dyDescent="0.3">
      <c r="A165" s="1" t="s">
        <v>342</v>
      </c>
      <c r="B165" s="6">
        <v>46177</v>
      </c>
      <c r="C165" s="1" t="s">
        <v>188</v>
      </c>
      <c r="D165" s="4">
        <v>8500</v>
      </c>
    </row>
    <row r="166" spans="1:4" x14ac:dyDescent="0.3">
      <c r="A166" s="1" t="s">
        <v>343</v>
      </c>
      <c r="B166" s="6">
        <v>46177</v>
      </c>
      <c r="C166" s="1" t="s">
        <v>10</v>
      </c>
      <c r="D166" s="4">
        <v>14500</v>
      </c>
    </row>
    <row r="167" spans="1:4" x14ac:dyDescent="0.3">
      <c r="A167" s="1" t="s">
        <v>344</v>
      </c>
      <c r="B167" s="6">
        <v>46178</v>
      </c>
      <c r="C167" s="1" t="s">
        <v>205</v>
      </c>
      <c r="D167" s="4">
        <v>36000</v>
      </c>
    </row>
    <row r="168" spans="1:4" x14ac:dyDescent="0.3">
      <c r="A168" s="1" t="s">
        <v>345</v>
      </c>
      <c r="B168" s="6">
        <v>46180</v>
      </c>
      <c r="C168" s="1" t="s">
        <v>188</v>
      </c>
      <c r="D168" s="4">
        <v>6000</v>
      </c>
    </row>
    <row r="169" spans="1:4" x14ac:dyDescent="0.3">
      <c r="A169" s="1" t="s">
        <v>346</v>
      </c>
      <c r="B169" s="6">
        <v>46180</v>
      </c>
      <c r="C169" s="1" t="s">
        <v>180</v>
      </c>
      <c r="D169" s="4">
        <v>30000</v>
      </c>
    </row>
    <row r="170" spans="1:4" x14ac:dyDescent="0.3">
      <c r="A170" s="1" t="s">
        <v>347</v>
      </c>
      <c r="B170" s="6">
        <v>46181</v>
      </c>
      <c r="C170" s="1" t="s">
        <v>12</v>
      </c>
      <c r="D170" s="4">
        <v>25000</v>
      </c>
    </row>
    <row r="171" spans="1:4" x14ac:dyDescent="0.3">
      <c r="A171" s="1" t="s">
        <v>348</v>
      </c>
      <c r="B171" s="6">
        <v>46182</v>
      </c>
      <c r="C171" s="1" t="s">
        <v>188</v>
      </c>
      <c r="D171" s="4">
        <v>11000</v>
      </c>
    </row>
    <row r="172" spans="1:4" x14ac:dyDescent="0.3">
      <c r="A172" s="1" t="s">
        <v>349</v>
      </c>
      <c r="B172" s="6">
        <v>46182</v>
      </c>
      <c r="C172" s="1" t="s">
        <v>12</v>
      </c>
      <c r="D172" s="4">
        <v>37000</v>
      </c>
    </row>
    <row r="173" spans="1:4" x14ac:dyDescent="0.3">
      <c r="A173" s="1" t="s">
        <v>350</v>
      </c>
      <c r="B173" s="6">
        <v>46183</v>
      </c>
      <c r="C173" s="1" t="s">
        <v>10</v>
      </c>
      <c r="D173" s="4">
        <v>37500</v>
      </c>
    </row>
    <row r="174" spans="1:4" x14ac:dyDescent="0.3">
      <c r="A174" s="1" t="s">
        <v>351</v>
      </c>
      <c r="B174" s="6">
        <v>46183</v>
      </c>
      <c r="C174" s="1" t="s">
        <v>180</v>
      </c>
      <c r="D174" s="4">
        <v>41500</v>
      </c>
    </row>
    <row r="175" spans="1:4" x14ac:dyDescent="0.3">
      <c r="A175" s="1" t="s">
        <v>352</v>
      </c>
      <c r="B175" s="6">
        <v>46184</v>
      </c>
      <c r="C175" s="1" t="s">
        <v>177</v>
      </c>
      <c r="D175" s="4">
        <v>42000</v>
      </c>
    </row>
    <row r="176" spans="1:4" x14ac:dyDescent="0.3">
      <c r="A176" s="1" t="s">
        <v>353</v>
      </c>
      <c r="B176" s="6">
        <v>46184</v>
      </c>
      <c r="C176" s="1" t="s">
        <v>5</v>
      </c>
      <c r="D176" s="4">
        <v>23000</v>
      </c>
    </row>
    <row r="177" spans="1:4" x14ac:dyDescent="0.3">
      <c r="A177" s="1" t="s">
        <v>354</v>
      </c>
      <c r="B177" s="6">
        <v>46184</v>
      </c>
      <c r="C177" s="1" t="s">
        <v>5</v>
      </c>
      <c r="D177" s="4">
        <v>23500</v>
      </c>
    </row>
    <row r="178" spans="1:4" x14ac:dyDescent="0.3">
      <c r="A178" s="1" t="s">
        <v>355</v>
      </c>
      <c r="B178" s="6">
        <v>46185</v>
      </c>
      <c r="C178" s="1" t="s">
        <v>10</v>
      </c>
      <c r="D178" s="4">
        <v>31500</v>
      </c>
    </row>
    <row r="179" spans="1:4" x14ac:dyDescent="0.3">
      <c r="A179" s="1" t="s">
        <v>356</v>
      </c>
      <c r="B179" s="6">
        <v>46185</v>
      </c>
      <c r="C179" s="1" t="s">
        <v>180</v>
      </c>
      <c r="D179" s="4">
        <v>41000</v>
      </c>
    </row>
    <row r="180" spans="1:4" x14ac:dyDescent="0.3">
      <c r="A180" s="1" t="s">
        <v>357</v>
      </c>
      <c r="B180" s="6">
        <v>46186</v>
      </c>
      <c r="C180" s="1" t="s">
        <v>188</v>
      </c>
      <c r="D180" s="4">
        <v>19500</v>
      </c>
    </row>
    <row r="181" spans="1:4" x14ac:dyDescent="0.3">
      <c r="A181" s="1" t="s">
        <v>358</v>
      </c>
      <c r="B181" s="6">
        <v>46187</v>
      </c>
      <c r="C181" s="1" t="s">
        <v>2</v>
      </c>
      <c r="D181" s="4">
        <v>16500</v>
      </c>
    </row>
    <row r="182" spans="1:4" x14ac:dyDescent="0.3">
      <c r="A182" s="1" t="s">
        <v>359</v>
      </c>
      <c r="B182" s="6">
        <v>46187</v>
      </c>
      <c r="C182" s="1" t="s">
        <v>10</v>
      </c>
      <c r="D182" s="4">
        <v>32500</v>
      </c>
    </row>
    <row r="183" spans="1:4" x14ac:dyDescent="0.3">
      <c r="A183" s="1" t="s">
        <v>360</v>
      </c>
      <c r="B183" s="6">
        <v>46187</v>
      </c>
      <c r="C183" s="1" t="s">
        <v>188</v>
      </c>
      <c r="D183" s="4">
        <v>43000</v>
      </c>
    </row>
    <row r="184" spans="1:4" x14ac:dyDescent="0.3">
      <c r="A184" s="1" t="s">
        <v>361</v>
      </c>
      <c r="B184" s="6">
        <v>46187</v>
      </c>
      <c r="C184" s="1" t="s">
        <v>5</v>
      </c>
      <c r="D184" s="4">
        <v>30500</v>
      </c>
    </row>
    <row r="185" spans="1:4" x14ac:dyDescent="0.3">
      <c r="A185" s="1" t="s">
        <v>362</v>
      </c>
      <c r="B185" s="6">
        <v>46188</v>
      </c>
      <c r="C185" s="1" t="s">
        <v>180</v>
      </c>
      <c r="D185" s="4">
        <v>29000</v>
      </c>
    </row>
    <row r="186" spans="1:4" x14ac:dyDescent="0.3">
      <c r="A186" s="1" t="s">
        <v>363</v>
      </c>
      <c r="B186" s="6">
        <v>46189</v>
      </c>
      <c r="C186" s="1" t="s">
        <v>5</v>
      </c>
      <c r="D186" s="4">
        <v>25500</v>
      </c>
    </row>
    <row r="187" spans="1:4" x14ac:dyDescent="0.3">
      <c r="A187" s="1" t="s">
        <v>364</v>
      </c>
      <c r="B187" s="6">
        <v>46191</v>
      </c>
      <c r="C187" s="1" t="s">
        <v>10</v>
      </c>
      <c r="D187" s="4">
        <v>44000</v>
      </c>
    </row>
    <row r="188" spans="1:4" x14ac:dyDescent="0.3">
      <c r="A188" s="1" t="s">
        <v>365</v>
      </c>
      <c r="B188" s="6">
        <v>46192</v>
      </c>
      <c r="C188" s="1" t="s">
        <v>205</v>
      </c>
      <c r="D188" s="4">
        <v>6000</v>
      </c>
    </row>
    <row r="189" spans="1:4" x14ac:dyDescent="0.3">
      <c r="A189" s="1" t="s">
        <v>366</v>
      </c>
      <c r="B189" s="6">
        <v>46193</v>
      </c>
      <c r="C189" s="1" t="s">
        <v>180</v>
      </c>
      <c r="D189" s="4">
        <v>29500</v>
      </c>
    </row>
    <row r="190" spans="1:4" x14ac:dyDescent="0.3">
      <c r="A190" s="1" t="s">
        <v>367</v>
      </c>
      <c r="B190" s="6">
        <v>46193</v>
      </c>
      <c r="C190" s="1" t="s">
        <v>5</v>
      </c>
      <c r="D190" s="4">
        <v>42000</v>
      </c>
    </row>
    <row r="191" spans="1:4" x14ac:dyDescent="0.3">
      <c r="A191" s="1" t="s">
        <v>368</v>
      </c>
      <c r="B191" s="6">
        <v>46194</v>
      </c>
      <c r="C191" s="1" t="s">
        <v>205</v>
      </c>
      <c r="D191" s="4">
        <v>3000</v>
      </c>
    </row>
    <row r="192" spans="1:4" x14ac:dyDescent="0.3">
      <c r="A192" s="1" t="s">
        <v>369</v>
      </c>
      <c r="B192" s="6">
        <v>46194</v>
      </c>
      <c r="C192" s="1" t="s">
        <v>5</v>
      </c>
      <c r="D192" s="4">
        <v>16500</v>
      </c>
    </row>
    <row r="193" spans="1:4" x14ac:dyDescent="0.3">
      <c r="A193" s="1" t="s">
        <v>370</v>
      </c>
      <c r="B193" s="6">
        <v>46195</v>
      </c>
      <c r="C193" s="1" t="s">
        <v>10</v>
      </c>
      <c r="D193" s="4">
        <v>15500</v>
      </c>
    </row>
    <row r="194" spans="1:4" x14ac:dyDescent="0.3">
      <c r="A194" s="1" t="s">
        <v>371</v>
      </c>
      <c r="B194" s="6">
        <v>46196</v>
      </c>
      <c r="C194" s="1" t="s">
        <v>205</v>
      </c>
      <c r="D194" s="4">
        <v>17000</v>
      </c>
    </row>
    <row r="195" spans="1:4" x14ac:dyDescent="0.3">
      <c r="A195" s="1" t="s">
        <v>372</v>
      </c>
      <c r="B195" s="6">
        <v>46197</v>
      </c>
      <c r="C195" s="1" t="s">
        <v>12</v>
      </c>
      <c r="D195" s="4">
        <v>12500</v>
      </c>
    </row>
    <row r="196" spans="1:4" x14ac:dyDescent="0.3">
      <c r="A196" s="1" t="s">
        <v>373</v>
      </c>
      <c r="B196" s="6">
        <v>46197</v>
      </c>
      <c r="C196" s="1" t="s">
        <v>2</v>
      </c>
      <c r="D196" s="4">
        <v>16500</v>
      </c>
    </row>
    <row r="197" spans="1:4" x14ac:dyDescent="0.3">
      <c r="A197" s="1" t="s">
        <v>374</v>
      </c>
      <c r="B197" s="6">
        <v>46198</v>
      </c>
      <c r="C197" s="1" t="s">
        <v>205</v>
      </c>
      <c r="D197" s="4">
        <v>20500</v>
      </c>
    </row>
    <row r="198" spans="1:4" x14ac:dyDescent="0.3">
      <c r="A198" s="1" t="s">
        <v>375</v>
      </c>
      <c r="B198" s="6">
        <v>46198</v>
      </c>
      <c r="C198" s="1" t="s">
        <v>177</v>
      </c>
      <c r="D198" s="4">
        <v>6000</v>
      </c>
    </row>
    <row r="199" spans="1:4" x14ac:dyDescent="0.3">
      <c r="A199" s="1" t="s">
        <v>376</v>
      </c>
      <c r="B199" s="6">
        <v>46199</v>
      </c>
      <c r="C199" s="1" t="s">
        <v>177</v>
      </c>
      <c r="D199" s="4">
        <v>10500</v>
      </c>
    </row>
    <row r="200" spans="1:4" x14ac:dyDescent="0.3">
      <c r="A200" s="1" t="s">
        <v>377</v>
      </c>
      <c r="B200" s="6">
        <v>46199</v>
      </c>
      <c r="C200" s="1" t="s">
        <v>188</v>
      </c>
      <c r="D200" s="4">
        <v>11000</v>
      </c>
    </row>
    <row r="201" spans="1:4" x14ac:dyDescent="0.3">
      <c r="A201" s="1" t="s">
        <v>378</v>
      </c>
      <c r="B201" s="6">
        <v>46200</v>
      </c>
      <c r="C201" s="1" t="s">
        <v>188</v>
      </c>
      <c r="D201" s="4">
        <v>4500</v>
      </c>
    </row>
    <row r="202" spans="1:4" x14ac:dyDescent="0.3">
      <c r="A202" s="1" t="s">
        <v>379</v>
      </c>
      <c r="B202" s="6">
        <v>46201</v>
      </c>
      <c r="C202" s="1" t="s">
        <v>5</v>
      </c>
      <c r="D202" s="4">
        <v>37500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C607B-1610-4D9E-A178-78479E22D3E8}">
  <dimension ref="B2:K17"/>
  <sheetViews>
    <sheetView zoomScale="140" zoomScaleNormal="140" workbookViewId="0">
      <selection activeCell="K3" sqref="K3"/>
    </sheetView>
  </sheetViews>
  <sheetFormatPr defaultRowHeight="14.4" x14ac:dyDescent="0.3"/>
  <sheetData>
    <row r="2" spans="2:11" x14ac:dyDescent="0.3">
      <c r="B2">
        <v>384</v>
      </c>
      <c r="C2">
        <v>737</v>
      </c>
      <c r="D2">
        <f>B2+C2</f>
        <v>1121</v>
      </c>
      <c r="E2" t="b">
        <f>_xlfn.ISFORMULA(D2)</f>
        <v>1</v>
      </c>
      <c r="F2">
        <f>B2+C2</f>
        <v>1121</v>
      </c>
      <c r="G2" t="b">
        <f>_xlfn.ISFORMULA(F2)</f>
        <v>1</v>
      </c>
      <c r="H2" t="str">
        <f ca="1">_xlfn.FORMULATEXT(F2)</f>
        <v>=B2+C2</v>
      </c>
      <c r="J2" s="11" t="s">
        <v>395</v>
      </c>
      <c r="K2">
        <f>--J2</f>
        <v>500</v>
      </c>
    </row>
    <row r="3" spans="2:11" x14ac:dyDescent="0.3">
      <c r="B3">
        <v>384</v>
      </c>
      <c r="C3">
        <v>44</v>
      </c>
      <c r="D3">
        <f t="shared" ref="D3:D17" si="0">B3+C3</f>
        <v>428</v>
      </c>
      <c r="E3" t="b">
        <f t="shared" ref="E3:E17" si="1">_xlfn.ISFORMULA(D3)</f>
        <v>1</v>
      </c>
      <c r="F3">
        <f t="shared" ref="F3:F17" si="2">B3+C3</f>
        <v>428</v>
      </c>
      <c r="G3" t="b">
        <f t="shared" ref="G3:G17" si="3">_xlfn.ISFORMULA(F3)</f>
        <v>1</v>
      </c>
      <c r="H3" t="str">
        <f t="shared" ref="H3:H17" ca="1" si="4">_xlfn.FORMULATEXT(F3)</f>
        <v>=B3+C3</v>
      </c>
    </row>
    <row r="4" spans="2:11" x14ac:dyDescent="0.3">
      <c r="B4">
        <v>251</v>
      </c>
      <c r="C4">
        <v>851</v>
      </c>
      <c r="D4">
        <f t="shared" si="0"/>
        <v>1102</v>
      </c>
      <c r="E4" t="b">
        <f t="shared" si="1"/>
        <v>1</v>
      </c>
      <c r="F4">
        <f t="shared" si="2"/>
        <v>1102</v>
      </c>
      <c r="G4" t="b">
        <f t="shared" si="3"/>
        <v>1</v>
      </c>
      <c r="H4" t="str">
        <f t="shared" ca="1" si="4"/>
        <v>=B4+C4</v>
      </c>
    </row>
    <row r="5" spans="2:11" x14ac:dyDescent="0.3">
      <c r="B5">
        <v>120</v>
      </c>
      <c r="C5">
        <v>75</v>
      </c>
      <c r="D5">
        <f t="shared" si="0"/>
        <v>195</v>
      </c>
      <c r="E5" t="b">
        <f t="shared" si="1"/>
        <v>1</v>
      </c>
      <c r="F5">
        <f t="shared" si="2"/>
        <v>195</v>
      </c>
      <c r="G5" t="b">
        <f t="shared" si="3"/>
        <v>1</v>
      </c>
      <c r="H5" t="str">
        <f t="shared" ca="1" si="4"/>
        <v>=B5+C5</v>
      </c>
    </row>
    <row r="6" spans="2:11" x14ac:dyDescent="0.3">
      <c r="B6">
        <v>778</v>
      </c>
      <c r="C6">
        <v>769</v>
      </c>
      <c r="D6">
        <f t="shared" si="0"/>
        <v>1547</v>
      </c>
      <c r="E6" t="b">
        <f t="shared" si="1"/>
        <v>1</v>
      </c>
      <c r="F6">
        <f t="shared" si="2"/>
        <v>1547</v>
      </c>
      <c r="G6" t="b">
        <f t="shared" si="3"/>
        <v>1</v>
      </c>
      <c r="H6" t="str">
        <f t="shared" ca="1" si="4"/>
        <v>=B6+C6</v>
      </c>
    </row>
    <row r="7" spans="2:11" x14ac:dyDescent="0.3">
      <c r="B7">
        <v>841</v>
      </c>
      <c r="C7">
        <v>624</v>
      </c>
      <c r="D7">
        <v>100</v>
      </c>
      <c r="E7" t="b">
        <f t="shared" si="1"/>
        <v>0</v>
      </c>
      <c r="F7">
        <f t="shared" si="2"/>
        <v>1465</v>
      </c>
      <c r="G7" t="b">
        <f t="shared" si="3"/>
        <v>1</v>
      </c>
      <c r="H7" t="str">
        <f t="shared" ca="1" si="4"/>
        <v>=B7+C7</v>
      </c>
    </row>
    <row r="8" spans="2:11" x14ac:dyDescent="0.3">
      <c r="B8">
        <v>171</v>
      </c>
      <c r="C8">
        <v>574</v>
      </c>
      <c r="D8">
        <f t="shared" si="0"/>
        <v>745</v>
      </c>
      <c r="E8" t="b">
        <f t="shared" si="1"/>
        <v>1</v>
      </c>
      <c r="F8">
        <f>B8+C8+45</f>
        <v>790</v>
      </c>
      <c r="G8" t="b">
        <f t="shared" si="3"/>
        <v>1</v>
      </c>
      <c r="H8" t="str">
        <f t="shared" ca="1" si="4"/>
        <v>=B8+C8+45</v>
      </c>
    </row>
    <row r="9" spans="2:11" x14ac:dyDescent="0.3">
      <c r="B9">
        <v>201</v>
      </c>
      <c r="C9">
        <v>327</v>
      </c>
      <c r="D9">
        <f t="shared" si="0"/>
        <v>528</v>
      </c>
      <c r="E9" t="b">
        <f t="shared" si="1"/>
        <v>1</v>
      </c>
      <c r="F9">
        <f t="shared" si="2"/>
        <v>528</v>
      </c>
      <c r="G9" t="b">
        <f t="shared" si="3"/>
        <v>1</v>
      </c>
      <c r="H9" t="str">
        <f t="shared" ca="1" si="4"/>
        <v>=B9+C9</v>
      </c>
    </row>
    <row r="10" spans="2:11" x14ac:dyDescent="0.3">
      <c r="B10">
        <v>789</v>
      </c>
      <c r="C10">
        <v>21</v>
      </c>
      <c r="D10">
        <f t="shared" si="0"/>
        <v>810</v>
      </c>
      <c r="E10" t="b">
        <f t="shared" si="1"/>
        <v>1</v>
      </c>
      <c r="F10">
        <f t="shared" si="2"/>
        <v>810</v>
      </c>
      <c r="G10" t="b">
        <f t="shared" si="3"/>
        <v>1</v>
      </c>
      <c r="H10" t="str">
        <f t="shared" ca="1" si="4"/>
        <v>=B10+C10</v>
      </c>
    </row>
    <row r="11" spans="2:11" x14ac:dyDescent="0.3">
      <c r="B11">
        <v>80</v>
      </c>
      <c r="C11">
        <v>763</v>
      </c>
      <c r="D11">
        <f t="shared" si="0"/>
        <v>843</v>
      </c>
      <c r="E11" t="b">
        <f t="shared" si="1"/>
        <v>1</v>
      </c>
      <c r="F11">
        <f t="shared" si="2"/>
        <v>843</v>
      </c>
      <c r="G11" t="b">
        <f t="shared" si="3"/>
        <v>1</v>
      </c>
      <c r="H11" t="str">
        <f t="shared" ca="1" si="4"/>
        <v>=B11+C11</v>
      </c>
    </row>
    <row r="12" spans="2:11" x14ac:dyDescent="0.3">
      <c r="B12">
        <v>710</v>
      </c>
      <c r="C12">
        <v>928</v>
      </c>
      <c r="D12">
        <f t="shared" si="0"/>
        <v>1638</v>
      </c>
      <c r="E12" t="b">
        <f t="shared" si="1"/>
        <v>1</v>
      </c>
      <c r="F12">
        <f t="shared" si="2"/>
        <v>1638</v>
      </c>
      <c r="G12" t="b">
        <f t="shared" si="3"/>
        <v>1</v>
      </c>
      <c r="H12" t="str">
        <f t="shared" ca="1" si="4"/>
        <v>=B12+C12</v>
      </c>
    </row>
    <row r="13" spans="2:11" x14ac:dyDescent="0.3">
      <c r="B13">
        <v>857</v>
      </c>
      <c r="C13">
        <v>970</v>
      </c>
      <c r="D13">
        <f t="shared" si="0"/>
        <v>1827</v>
      </c>
      <c r="E13" t="b">
        <f t="shared" si="1"/>
        <v>1</v>
      </c>
      <c r="F13">
        <f t="shared" si="2"/>
        <v>1827</v>
      </c>
      <c r="G13" t="b">
        <f t="shared" si="3"/>
        <v>1</v>
      </c>
      <c r="H13" t="str">
        <f t="shared" ca="1" si="4"/>
        <v>=B13+C13</v>
      </c>
    </row>
    <row r="14" spans="2:11" x14ac:dyDescent="0.3">
      <c r="B14">
        <v>190</v>
      </c>
      <c r="C14">
        <v>446</v>
      </c>
      <c r="D14">
        <f t="shared" si="0"/>
        <v>636</v>
      </c>
      <c r="E14" t="b">
        <f t="shared" si="1"/>
        <v>1</v>
      </c>
      <c r="F14">
        <f t="shared" si="2"/>
        <v>636</v>
      </c>
      <c r="G14" t="b">
        <f t="shared" si="3"/>
        <v>1</v>
      </c>
      <c r="H14" t="str">
        <f t="shared" ca="1" si="4"/>
        <v>=B14+C14</v>
      </c>
    </row>
    <row r="15" spans="2:11" x14ac:dyDescent="0.3">
      <c r="B15">
        <v>621</v>
      </c>
      <c r="C15">
        <v>960</v>
      </c>
      <c r="D15">
        <f t="shared" si="0"/>
        <v>1581</v>
      </c>
      <c r="E15" t="b">
        <f t="shared" si="1"/>
        <v>1</v>
      </c>
      <c r="F15">
        <f t="shared" si="2"/>
        <v>1581</v>
      </c>
      <c r="G15" t="b">
        <f t="shared" si="3"/>
        <v>1</v>
      </c>
      <c r="H15" t="str">
        <f t="shared" ca="1" si="4"/>
        <v>=B15+C15</v>
      </c>
    </row>
    <row r="16" spans="2:11" x14ac:dyDescent="0.3">
      <c r="B16">
        <v>680</v>
      </c>
      <c r="C16">
        <v>225</v>
      </c>
      <c r="D16">
        <f t="shared" si="0"/>
        <v>905</v>
      </c>
      <c r="E16" t="b">
        <f t="shared" si="1"/>
        <v>1</v>
      </c>
      <c r="F16">
        <f t="shared" si="2"/>
        <v>905</v>
      </c>
      <c r="G16" t="b">
        <f t="shared" si="3"/>
        <v>1</v>
      </c>
      <c r="H16" t="str">
        <f t="shared" ca="1" si="4"/>
        <v>=B16+C16</v>
      </c>
    </row>
    <row r="17" spans="2:8" x14ac:dyDescent="0.3">
      <c r="B17">
        <v>735</v>
      </c>
      <c r="C17">
        <v>198</v>
      </c>
      <c r="D17">
        <f t="shared" si="0"/>
        <v>933</v>
      </c>
      <c r="E17" t="b">
        <f t="shared" si="1"/>
        <v>1</v>
      </c>
      <c r="F17">
        <f t="shared" si="2"/>
        <v>933</v>
      </c>
      <c r="G17" t="b">
        <f t="shared" si="3"/>
        <v>1</v>
      </c>
      <c r="H17" t="str">
        <f t="shared" ca="1" si="4"/>
        <v>=B17+C17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H22"/>
  <sheetViews>
    <sheetView zoomScale="130" zoomScaleNormal="130" workbookViewId="0">
      <selection activeCell="C24" sqref="C24"/>
    </sheetView>
  </sheetViews>
  <sheetFormatPr defaultColWidth="8.6640625" defaultRowHeight="14.4" x14ac:dyDescent="0.3"/>
  <cols>
    <col min="1" max="1" width="24.33203125" bestFit="1" customWidth="1"/>
    <col min="2" max="2" width="18" customWidth="1"/>
    <col min="3" max="3" width="12" customWidth="1"/>
    <col min="4" max="4" width="16.21875" bestFit="1" customWidth="1"/>
    <col min="6" max="6" width="16.21875" bestFit="1" customWidth="1"/>
    <col min="7" max="7" width="17.6640625" bestFit="1" customWidth="1"/>
    <col min="8" max="8" width="12.44140625" style="10" bestFit="1" customWidth="1"/>
  </cols>
  <sheetData>
    <row r="2" spans="1:8" x14ac:dyDescent="0.3">
      <c r="A2" s="3" t="s">
        <v>37</v>
      </c>
      <c r="B2" s="13" t="s">
        <v>396</v>
      </c>
      <c r="C2" s="3" t="s">
        <v>38</v>
      </c>
      <c r="D2" s="12" t="s">
        <v>41</v>
      </c>
    </row>
    <row r="3" spans="1:8" x14ac:dyDescent="0.3">
      <c r="A3" s="12" t="s">
        <v>39</v>
      </c>
      <c r="B3" s="1" t="s">
        <v>2</v>
      </c>
      <c r="C3" s="4">
        <v>238000</v>
      </c>
      <c r="D3" t="b">
        <f>A3=$D$2</f>
        <v>0</v>
      </c>
      <c r="E3">
        <f>C3*D3</f>
        <v>0</v>
      </c>
      <c r="F3" s="12"/>
      <c r="G3" s="14" t="s">
        <v>408</v>
      </c>
      <c r="H3" s="10">
        <f ca="1">SUMIF($A$3:$A$22,G3,C3)</f>
        <v>2570000</v>
      </c>
    </row>
    <row r="4" spans="1:8" x14ac:dyDescent="0.3">
      <c r="A4" s="12" t="s">
        <v>39</v>
      </c>
      <c r="B4" s="1" t="s">
        <v>40</v>
      </c>
      <c r="C4" s="4">
        <v>256000</v>
      </c>
      <c r="D4" t="b">
        <f t="shared" ref="D4:D22" si="0">A4=$D$2</f>
        <v>0</v>
      </c>
      <c r="E4">
        <f t="shared" ref="E4:E22" si="1">C4*D4</f>
        <v>0</v>
      </c>
    </row>
    <row r="5" spans="1:8" x14ac:dyDescent="0.3">
      <c r="A5" s="12" t="s">
        <v>39</v>
      </c>
      <c r="B5" s="1" t="s">
        <v>42</v>
      </c>
      <c r="C5" s="4">
        <v>47000</v>
      </c>
      <c r="D5" t="b">
        <f t="shared" si="0"/>
        <v>0</v>
      </c>
      <c r="E5">
        <f t="shared" si="1"/>
        <v>0</v>
      </c>
    </row>
    <row r="6" spans="1:8" x14ac:dyDescent="0.3">
      <c r="A6" s="12" t="s">
        <v>39</v>
      </c>
      <c r="B6" s="1" t="s">
        <v>44</v>
      </c>
      <c r="C6" s="4">
        <v>198000</v>
      </c>
      <c r="D6" t="b">
        <f t="shared" si="0"/>
        <v>0</v>
      </c>
      <c r="E6">
        <f t="shared" si="1"/>
        <v>0</v>
      </c>
      <c r="H6" s="10">
        <f>SUM(Amt)</f>
        <v>501000</v>
      </c>
    </row>
    <row r="7" spans="1:8" x14ac:dyDescent="0.3">
      <c r="A7" s="12" t="s">
        <v>39</v>
      </c>
      <c r="B7" s="1" t="s">
        <v>46</v>
      </c>
      <c r="C7" s="4">
        <v>284000</v>
      </c>
      <c r="D7" t="b">
        <f t="shared" si="0"/>
        <v>0</v>
      </c>
      <c r="E7">
        <f t="shared" si="1"/>
        <v>0</v>
      </c>
      <c r="H7" s="10">
        <v>1402000</v>
      </c>
    </row>
    <row r="8" spans="1:8" x14ac:dyDescent="0.3">
      <c r="A8" s="14" t="s">
        <v>397</v>
      </c>
      <c r="B8" s="1" t="s">
        <v>2</v>
      </c>
      <c r="C8" s="4">
        <v>1000000</v>
      </c>
      <c r="D8" t="b">
        <f t="shared" si="0"/>
        <v>0</v>
      </c>
      <c r="E8">
        <f t="shared" si="1"/>
        <v>0</v>
      </c>
      <c r="H8" s="10">
        <f>H6-H7</f>
        <v>-901000</v>
      </c>
    </row>
    <row r="9" spans="1:8" x14ac:dyDescent="0.3">
      <c r="A9" s="14" t="s">
        <v>399</v>
      </c>
      <c r="B9" s="1" t="s">
        <v>40</v>
      </c>
      <c r="C9" s="4">
        <v>218000</v>
      </c>
      <c r="D9" t="b">
        <f t="shared" si="0"/>
        <v>0</v>
      </c>
      <c r="E9">
        <f t="shared" si="1"/>
        <v>0</v>
      </c>
    </row>
    <row r="10" spans="1:8" x14ac:dyDescent="0.3">
      <c r="A10" s="14" t="s">
        <v>407</v>
      </c>
      <c r="B10" s="1" t="s">
        <v>42</v>
      </c>
      <c r="C10" s="4">
        <v>41000</v>
      </c>
      <c r="D10" t="b">
        <f t="shared" si="0"/>
        <v>0</v>
      </c>
      <c r="E10">
        <f t="shared" si="1"/>
        <v>0</v>
      </c>
      <c r="G10" t="s">
        <v>409</v>
      </c>
      <c r="H10" s="10">
        <f>SUMIF(Amt,G10)</f>
        <v>0</v>
      </c>
    </row>
    <row r="11" spans="1:8" x14ac:dyDescent="0.3">
      <c r="A11" s="14" t="s">
        <v>400</v>
      </c>
      <c r="B11" s="1" t="s">
        <v>44</v>
      </c>
      <c r="C11" s="4">
        <v>109000</v>
      </c>
      <c r="D11" t="b">
        <f t="shared" si="0"/>
        <v>0</v>
      </c>
      <c r="E11">
        <f t="shared" si="1"/>
        <v>0</v>
      </c>
    </row>
    <row r="12" spans="1:8" x14ac:dyDescent="0.3">
      <c r="A12" s="14" t="s">
        <v>398</v>
      </c>
      <c r="B12" s="1" t="s">
        <v>46</v>
      </c>
      <c r="C12" s="4">
        <v>75000</v>
      </c>
      <c r="D12" t="b">
        <f t="shared" si="0"/>
        <v>0</v>
      </c>
      <c r="E12">
        <f t="shared" si="1"/>
        <v>0</v>
      </c>
      <c r="G12" s="12" t="s">
        <v>39</v>
      </c>
      <c r="H12" s="10">
        <f ca="1">SUMIF(dept,G12,Amt)</f>
        <v>1785000</v>
      </c>
    </row>
    <row r="13" spans="1:8" x14ac:dyDescent="0.3">
      <c r="A13" s="12" t="s">
        <v>43</v>
      </c>
      <c r="B13" s="1" t="s">
        <v>2</v>
      </c>
      <c r="C13" s="4">
        <v>93000</v>
      </c>
      <c r="D13" t="b">
        <f t="shared" si="0"/>
        <v>0</v>
      </c>
      <c r="E13">
        <f t="shared" si="1"/>
        <v>0</v>
      </c>
    </row>
    <row r="14" spans="1:8" x14ac:dyDescent="0.3">
      <c r="A14" s="12" t="s">
        <v>43</v>
      </c>
      <c r="B14" s="1" t="s">
        <v>40</v>
      </c>
      <c r="C14" s="4">
        <v>40000</v>
      </c>
      <c r="D14" t="b">
        <f t="shared" si="0"/>
        <v>0</v>
      </c>
      <c r="E14">
        <f t="shared" si="1"/>
        <v>0</v>
      </c>
    </row>
    <row r="15" spans="1:8" x14ac:dyDescent="0.3">
      <c r="A15" s="12" t="s">
        <v>43</v>
      </c>
      <c r="B15" s="1" t="s">
        <v>42</v>
      </c>
      <c r="C15" s="4">
        <v>262000</v>
      </c>
      <c r="D15" t="b">
        <f t="shared" si="0"/>
        <v>0</v>
      </c>
      <c r="E15">
        <f t="shared" si="1"/>
        <v>0</v>
      </c>
    </row>
    <row r="16" spans="1:8" x14ac:dyDescent="0.3">
      <c r="A16" s="12" t="s">
        <v>43</v>
      </c>
      <c r="B16" s="1" t="s">
        <v>44</v>
      </c>
      <c r="C16" s="4">
        <v>112000</v>
      </c>
      <c r="D16" t="b">
        <f t="shared" si="0"/>
        <v>0</v>
      </c>
      <c r="E16">
        <f t="shared" si="1"/>
        <v>0</v>
      </c>
    </row>
    <row r="17" spans="1:5" x14ac:dyDescent="0.3">
      <c r="A17" s="12" t="s">
        <v>43</v>
      </c>
      <c r="B17" s="1" t="s">
        <v>46</v>
      </c>
      <c r="C17" s="4">
        <v>205000</v>
      </c>
      <c r="D17" t="b">
        <f t="shared" si="0"/>
        <v>0</v>
      </c>
      <c r="E17">
        <f t="shared" si="1"/>
        <v>0</v>
      </c>
    </row>
    <row r="18" spans="1:5" x14ac:dyDescent="0.3">
      <c r="A18" s="12" t="s">
        <v>45</v>
      </c>
      <c r="B18" s="1" t="s">
        <v>2</v>
      </c>
      <c r="C18" s="4">
        <v>235000</v>
      </c>
      <c r="D18" t="b">
        <f t="shared" si="0"/>
        <v>0</v>
      </c>
      <c r="E18">
        <f t="shared" si="1"/>
        <v>0</v>
      </c>
    </row>
    <row r="19" spans="1:5" x14ac:dyDescent="0.3">
      <c r="A19" s="12" t="s">
        <v>45</v>
      </c>
      <c r="B19" s="1" t="s">
        <v>40</v>
      </c>
      <c r="C19" s="4">
        <v>278000</v>
      </c>
      <c r="D19" t="b">
        <f t="shared" si="0"/>
        <v>0</v>
      </c>
      <c r="E19">
        <f t="shared" si="1"/>
        <v>0</v>
      </c>
    </row>
    <row r="20" spans="1:5" x14ac:dyDescent="0.3">
      <c r="A20" s="12" t="s">
        <v>45</v>
      </c>
      <c r="B20" s="1" t="s">
        <v>42</v>
      </c>
      <c r="C20" s="4">
        <v>107000</v>
      </c>
      <c r="D20" t="b">
        <f t="shared" si="0"/>
        <v>0</v>
      </c>
      <c r="E20">
        <f t="shared" si="1"/>
        <v>0</v>
      </c>
    </row>
    <row r="21" spans="1:5" x14ac:dyDescent="0.3">
      <c r="A21" s="12" t="s">
        <v>45</v>
      </c>
      <c r="B21" s="1" t="s">
        <v>44</v>
      </c>
      <c r="C21" s="4">
        <v>125000</v>
      </c>
      <c r="D21" t="b">
        <f t="shared" si="0"/>
        <v>0</v>
      </c>
      <c r="E21">
        <f t="shared" si="1"/>
        <v>0</v>
      </c>
    </row>
    <row r="22" spans="1:5" x14ac:dyDescent="0.3">
      <c r="A22" s="12" t="s">
        <v>45</v>
      </c>
      <c r="B22" s="1" t="s">
        <v>46</v>
      </c>
      <c r="C22" s="4">
        <v>49000</v>
      </c>
      <c r="D22" t="b">
        <f t="shared" si="0"/>
        <v>0</v>
      </c>
      <c r="E22">
        <f t="shared" si="1"/>
        <v>0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806E18-02B1-40B6-A9C6-15507B87A5AE}">
  <dimension ref="A1:D6"/>
  <sheetViews>
    <sheetView zoomScale="200" zoomScaleNormal="200" workbookViewId="0">
      <selection activeCell="D3" sqref="D3:D4"/>
    </sheetView>
  </sheetViews>
  <sheetFormatPr defaultRowHeight="14.4" x14ac:dyDescent="0.3"/>
  <sheetData>
    <row r="1" spans="1:4" x14ac:dyDescent="0.3">
      <c r="A1" t="s">
        <v>401</v>
      </c>
      <c r="C1" t="str">
        <f>A1&amp;A2&amp;A3&amp;A4&amp;A5&amp;A6</f>
        <v>ABCDEF</v>
      </c>
      <c r="D1" t="str">
        <f ca="1">_xlfn.FORMULATEXT(C1)</f>
        <v>=A1&amp;A2&amp;A3&amp;A4&amp;A5&amp;A6</v>
      </c>
    </row>
    <row r="2" spans="1:4" x14ac:dyDescent="0.3">
      <c r="A2" t="s">
        <v>402</v>
      </c>
      <c r="C2" t="str">
        <f>CONCATENATE(A1,A2,A3,A4,A5,A6)</f>
        <v>ABCDEF</v>
      </c>
      <c r="D2" t="str">
        <f ca="1">_xlfn.FORMULATEXT(C2)</f>
        <v>=CONCATENATE(A1,A2,A3,A4,A5,A6)</v>
      </c>
    </row>
    <row r="3" spans="1:4" x14ac:dyDescent="0.3">
      <c r="A3" t="s">
        <v>403</v>
      </c>
      <c r="C3" t="str">
        <f>_xlfn.CONCAT(A1:A6)</f>
        <v>ABCDEF</v>
      </c>
      <c r="D3" t="str">
        <f ca="1">_xlfn.FORMULATEXT(C3)</f>
        <v>=CONCAT(A1:A6)</v>
      </c>
    </row>
    <row r="4" spans="1:4" x14ac:dyDescent="0.3">
      <c r="A4" t="s">
        <v>404</v>
      </c>
      <c r="C4" t="str">
        <f>_xlfn.TEXTJOIN("-",TRUE,A1:A6)</f>
        <v>A-B-C-D-E-F</v>
      </c>
      <c r="D4" t="str">
        <f ca="1">_xlfn.FORMULATEXT(C4)</f>
        <v>=TEXTJOIN("-",TRUE,A1:A6)</v>
      </c>
    </row>
    <row r="5" spans="1:4" x14ac:dyDescent="0.3">
      <c r="A5" t="s">
        <v>405</v>
      </c>
    </row>
    <row r="6" spans="1:4" x14ac:dyDescent="0.3">
      <c r="A6" t="s">
        <v>406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D23"/>
  <sheetViews>
    <sheetView zoomScale="130" zoomScaleNormal="130" workbookViewId="0">
      <selection activeCell="C3" sqref="C3"/>
    </sheetView>
  </sheetViews>
  <sheetFormatPr defaultColWidth="8.6640625" defaultRowHeight="14.4" x14ac:dyDescent="0.3"/>
  <cols>
    <col min="1" max="3" width="12" customWidth="1"/>
    <col min="4" max="4" width="13" customWidth="1"/>
    <col min="6" max="6" width="37.21875" bestFit="1" customWidth="1"/>
    <col min="7" max="7" width="14" customWidth="1"/>
  </cols>
  <sheetData>
    <row r="2" spans="1:4" x14ac:dyDescent="0.3">
      <c r="A2" s="3" t="s">
        <v>47</v>
      </c>
      <c r="B2" s="3" t="s">
        <v>48</v>
      </c>
      <c r="C2" s="3" t="s">
        <v>49</v>
      </c>
      <c r="D2" s="3" t="s">
        <v>50</v>
      </c>
    </row>
    <row r="3" spans="1:4" x14ac:dyDescent="0.3">
      <c r="A3" s="1" t="s">
        <v>51</v>
      </c>
      <c r="B3" s="4">
        <v>170000</v>
      </c>
      <c r="C3" s="4">
        <v>0</v>
      </c>
      <c r="D3" s="4"/>
    </row>
    <row r="4" spans="1:4" x14ac:dyDescent="0.3">
      <c r="A4" s="1" t="s">
        <v>52</v>
      </c>
      <c r="B4" s="4">
        <v>151000</v>
      </c>
      <c r="C4" s="4">
        <v>0</v>
      </c>
      <c r="D4" s="4"/>
    </row>
    <row r="5" spans="1:4" x14ac:dyDescent="0.3">
      <c r="A5" s="1" t="s">
        <v>53</v>
      </c>
      <c r="B5" s="4">
        <v>386000</v>
      </c>
      <c r="C5" s="4">
        <v>0</v>
      </c>
      <c r="D5" s="4"/>
    </row>
    <row r="6" spans="1:4" x14ac:dyDescent="0.3">
      <c r="A6" s="1" t="s">
        <v>54</v>
      </c>
      <c r="B6" s="4">
        <v>0</v>
      </c>
      <c r="C6" s="4">
        <v>327000</v>
      </c>
      <c r="D6" s="4"/>
    </row>
    <row r="7" spans="1:4" x14ac:dyDescent="0.3">
      <c r="A7" s="1" t="s">
        <v>55</v>
      </c>
      <c r="B7" s="4">
        <v>0</v>
      </c>
      <c r="C7" s="4">
        <v>66000</v>
      </c>
      <c r="D7" s="4"/>
    </row>
    <row r="8" spans="1:4" x14ac:dyDescent="0.3">
      <c r="A8" s="1" t="s">
        <v>56</v>
      </c>
      <c r="B8" s="4">
        <v>293000</v>
      </c>
      <c r="C8" s="4">
        <v>0</v>
      </c>
      <c r="D8" s="4"/>
    </row>
    <row r="9" spans="1:4" x14ac:dyDescent="0.3">
      <c r="A9" s="1" t="s">
        <v>57</v>
      </c>
      <c r="B9" s="4">
        <v>0</v>
      </c>
      <c r="C9" s="4">
        <v>228000</v>
      </c>
      <c r="D9" s="4"/>
    </row>
    <row r="10" spans="1:4" x14ac:dyDescent="0.3">
      <c r="A10" s="1" t="s">
        <v>58</v>
      </c>
      <c r="B10" s="4">
        <v>124000</v>
      </c>
      <c r="C10" s="4">
        <v>0</v>
      </c>
      <c r="D10" s="4"/>
    </row>
    <row r="11" spans="1:4" x14ac:dyDescent="0.3">
      <c r="A11" s="1" t="s">
        <v>59</v>
      </c>
      <c r="B11" s="4">
        <v>0</v>
      </c>
      <c r="C11" s="4">
        <v>239000</v>
      </c>
      <c r="D11" s="4"/>
    </row>
    <row r="12" spans="1:4" x14ac:dyDescent="0.3">
      <c r="A12" s="1" t="s">
        <v>60</v>
      </c>
      <c r="B12" s="4">
        <v>281000</v>
      </c>
      <c r="C12" s="4">
        <v>0</v>
      </c>
      <c r="D12" s="4"/>
    </row>
    <row r="13" spans="1:4" x14ac:dyDescent="0.3">
      <c r="A13" s="1" t="s">
        <v>61</v>
      </c>
      <c r="B13" s="4">
        <v>0</v>
      </c>
      <c r="C13" s="4">
        <v>192000</v>
      </c>
      <c r="D13" s="4"/>
    </row>
    <row r="14" spans="1:4" x14ac:dyDescent="0.3">
      <c r="A14" s="1" t="s">
        <v>62</v>
      </c>
      <c r="B14" s="4">
        <v>0</v>
      </c>
      <c r="C14" s="4">
        <v>227000</v>
      </c>
      <c r="D14" s="4"/>
    </row>
    <row r="15" spans="1:4" x14ac:dyDescent="0.3">
      <c r="A15" s="1" t="s">
        <v>63</v>
      </c>
      <c r="B15" s="4">
        <v>97000</v>
      </c>
      <c r="C15" s="4">
        <v>0</v>
      </c>
      <c r="D15" s="4"/>
    </row>
    <row r="16" spans="1:4" x14ac:dyDescent="0.3">
      <c r="A16" s="1" t="s">
        <v>64</v>
      </c>
      <c r="B16" s="4">
        <v>303000</v>
      </c>
      <c r="C16" s="4">
        <v>0</v>
      </c>
      <c r="D16" s="4"/>
    </row>
    <row r="17" spans="1:4" x14ac:dyDescent="0.3">
      <c r="A17" s="1" t="s">
        <v>65</v>
      </c>
      <c r="B17" s="4">
        <v>85000</v>
      </c>
      <c r="C17" s="4">
        <v>0</v>
      </c>
      <c r="D17" s="4"/>
    </row>
    <row r="18" spans="1:4" x14ac:dyDescent="0.3">
      <c r="A18" s="1" t="s">
        <v>66</v>
      </c>
      <c r="B18" s="4">
        <v>0</v>
      </c>
      <c r="C18" s="4">
        <v>297000</v>
      </c>
      <c r="D18" s="4"/>
    </row>
    <row r="19" spans="1:4" x14ac:dyDescent="0.3">
      <c r="A19" s="1" t="s">
        <v>67</v>
      </c>
      <c r="B19" s="4">
        <v>361000</v>
      </c>
      <c r="C19" s="4">
        <v>0</v>
      </c>
      <c r="D19" s="4"/>
    </row>
    <row r="20" spans="1:4" x14ac:dyDescent="0.3">
      <c r="A20" s="1" t="s">
        <v>68</v>
      </c>
      <c r="B20" s="4">
        <v>368000</v>
      </c>
      <c r="C20" s="4">
        <v>0</v>
      </c>
      <c r="D20" s="4"/>
    </row>
    <row r="21" spans="1:4" x14ac:dyDescent="0.3">
      <c r="A21" s="1" t="s">
        <v>69</v>
      </c>
      <c r="B21" s="4">
        <v>392000</v>
      </c>
      <c r="C21" s="4">
        <v>0</v>
      </c>
      <c r="D21" s="4"/>
    </row>
    <row r="22" spans="1:4" x14ac:dyDescent="0.3">
      <c r="A22" s="1" t="s">
        <v>70</v>
      </c>
      <c r="B22" s="4">
        <v>228000</v>
      </c>
      <c r="C22" s="4">
        <v>0</v>
      </c>
      <c r="D22" s="4"/>
    </row>
    <row r="23" spans="1:4" x14ac:dyDescent="0.3">
      <c r="A23" s="2" t="s">
        <v>71</v>
      </c>
      <c r="D23" s="5"/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B14"/>
  <sheetViews>
    <sheetView zoomScaleNormal="100" workbookViewId="0">
      <selection activeCell="B14" sqref="B14"/>
    </sheetView>
  </sheetViews>
  <sheetFormatPr defaultColWidth="8.6640625" defaultRowHeight="14.4" x14ac:dyDescent="0.3"/>
  <cols>
    <col min="1" max="1" width="24" customWidth="1"/>
    <col min="2" max="2" width="28" customWidth="1"/>
  </cols>
  <sheetData>
    <row r="2" spans="1:2" x14ac:dyDescent="0.3">
      <c r="A2" s="3" t="s">
        <v>72</v>
      </c>
      <c r="B2" s="3" t="s">
        <v>73</v>
      </c>
    </row>
    <row r="3" spans="1:2" x14ac:dyDescent="0.3">
      <c r="A3" s="1" t="s">
        <v>74</v>
      </c>
    </row>
    <row r="4" spans="1:2" x14ac:dyDescent="0.3">
      <c r="A4" s="1" t="s">
        <v>75</v>
      </c>
    </row>
    <row r="5" spans="1:2" x14ac:dyDescent="0.3">
      <c r="A5" s="1" t="s">
        <v>76</v>
      </c>
    </row>
    <row r="6" spans="1:2" x14ac:dyDescent="0.3">
      <c r="A6" s="1" t="s">
        <v>77</v>
      </c>
    </row>
    <row r="7" spans="1:2" x14ac:dyDescent="0.3">
      <c r="A7" s="1" t="s">
        <v>78</v>
      </c>
    </row>
    <row r="8" spans="1:2" x14ac:dyDescent="0.3">
      <c r="A8" s="1" t="s">
        <v>79</v>
      </c>
    </row>
    <row r="9" spans="1:2" x14ac:dyDescent="0.3">
      <c r="A9" s="1" t="s">
        <v>80</v>
      </c>
    </row>
    <row r="10" spans="1:2" x14ac:dyDescent="0.3">
      <c r="A10" s="1" t="s">
        <v>81</v>
      </c>
    </row>
    <row r="11" spans="1:2" x14ac:dyDescent="0.3">
      <c r="A11" s="1" t="s">
        <v>82</v>
      </c>
    </row>
    <row r="12" spans="1:2" x14ac:dyDescent="0.3">
      <c r="A12" s="1" t="s">
        <v>83</v>
      </c>
    </row>
    <row r="14" spans="1:2" x14ac:dyDescent="0.3">
      <c r="B14" s="2"/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D15"/>
  <sheetViews>
    <sheetView zoomScaleNormal="100" workbookViewId="0"/>
  </sheetViews>
  <sheetFormatPr defaultColWidth="8.6640625" defaultRowHeight="14.4" x14ac:dyDescent="0.3"/>
  <cols>
    <col min="1" max="1" width="26" customWidth="1"/>
    <col min="2" max="3" width="13" customWidth="1"/>
    <col min="4" max="4" width="9" customWidth="1"/>
  </cols>
  <sheetData>
    <row r="2" spans="1:4" x14ac:dyDescent="0.3">
      <c r="A2" s="3" t="s">
        <v>84</v>
      </c>
      <c r="B2" s="3" t="s">
        <v>85</v>
      </c>
      <c r="C2" s="3" t="s">
        <v>86</v>
      </c>
      <c r="D2" s="3" t="s">
        <v>87</v>
      </c>
    </row>
    <row r="3" spans="1:4" x14ac:dyDescent="0.3">
      <c r="A3" s="1" t="s">
        <v>88</v>
      </c>
      <c r="B3" s="1" t="s">
        <v>89</v>
      </c>
      <c r="C3" s="1" t="s">
        <v>90</v>
      </c>
      <c r="D3" s="1" t="b">
        <f t="shared" ref="D3:D14" si="0">ISTEXT(C3)</f>
        <v>1</v>
      </c>
    </row>
    <row r="4" spans="1:4" x14ac:dyDescent="0.3">
      <c r="A4" s="1" t="s">
        <v>91</v>
      </c>
      <c r="B4" s="1" t="s">
        <v>92</v>
      </c>
      <c r="C4" s="1" t="s">
        <v>93</v>
      </c>
      <c r="D4" s="1" t="b">
        <f t="shared" si="0"/>
        <v>1</v>
      </c>
    </row>
    <row r="5" spans="1:4" x14ac:dyDescent="0.3">
      <c r="A5" s="1" t="s">
        <v>94</v>
      </c>
      <c r="B5" s="1" t="s">
        <v>95</v>
      </c>
      <c r="C5" s="1" t="s">
        <v>96</v>
      </c>
      <c r="D5" s="1" t="b">
        <f t="shared" si="0"/>
        <v>1</v>
      </c>
    </row>
    <row r="6" spans="1:4" x14ac:dyDescent="0.3">
      <c r="A6" s="1" t="s">
        <v>97</v>
      </c>
      <c r="B6" s="1" t="s">
        <v>98</v>
      </c>
      <c r="C6" s="1" t="s">
        <v>99</v>
      </c>
      <c r="D6" s="1" t="b">
        <f t="shared" si="0"/>
        <v>1</v>
      </c>
    </row>
    <row r="7" spans="1:4" x14ac:dyDescent="0.3">
      <c r="A7" s="1" t="s">
        <v>100</v>
      </c>
      <c r="B7" s="1" t="s">
        <v>101</v>
      </c>
      <c r="C7" s="1" t="s">
        <v>102</v>
      </c>
      <c r="D7" s="1" t="b">
        <f t="shared" si="0"/>
        <v>1</v>
      </c>
    </row>
    <row r="8" spans="1:4" x14ac:dyDescent="0.3">
      <c r="A8" s="1" t="s">
        <v>103</v>
      </c>
      <c r="B8" s="1" t="s">
        <v>104</v>
      </c>
      <c r="C8" s="1" t="s">
        <v>105</v>
      </c>
      <c r="D8" s="1" t="b">
        <f t="shared" si="0"/>
        <v>1</v>
      </c>
    </row>
    <row r="9" spans="1:4" x14ac:dyDescent="0.3">
      <c r="A9" s="1" t="s">
        <v>106</v>
      </c>
      <c r="B9" s="1" t="s">
        <v>107</v>
      </c>
      <c r="C9" s="1" t="s">
        <v>108</v>
      </c>
      <c r="D9" s="1" t="b">
        <f t="shared" si="0"/>
        <v>1</v>
      </c>
    </row>
    <row r="10" spans="1:4" x14ac:dyDescent="0.3">
      <c r="A10" s="1" t="s">
        <v>109</v>
      </c>
      <c r="B10" s="1" t="s">
        <v>110</v>
      </c>
      <c r="C10" s="1" t="s">
        <v>111</v>
      </c>
      <c r="D10" s="1" t="b">
        <f t="shared" si="0"/>
        <v>1</v>
      </c>
    </row>
    <row r="11" spans="1:4" x14ac:dyDescent="0.3">
      <c r="A11" s="1" t="s">
        <v>112</v>
      </c>
      <c r="B11" s="1" t="s">
        <v>113</v>
      </c>
      <c r="C11" s="1" t="s">
        <v>114</v>
      </c>
      <c r="D11" s="1" t="b">
        <f t="shared" si="0"/>
        <v>1</v>
      </c>
    </row>
    <row r="12" spans="1:4" x14ac:dyDescent="0.3">
      <c r="A12" s="1" t="s">
        <v>115</v>
      </c>
      <c r="B12" s="1" t="s">
        <v>116</v>
      </c>
      <c r="C12" s="1" t="s">
        <v>117</v>
      </c>
      <c r="D12" s="1" t="b">
        <f t="shared" si="0"/>
        <v>1</v>
      </c>
    </row>
    <row r="13" spans="1:4" x14ac:dyDescent="0.3">
      <c r="A13" s="1" t="s">
        <v>118</v>
      </c>
      <c r="B13" s="1" t="s">
        <v>119</v>
      </c>
      <c r="C13" s="1" t="s">
        <v>120</v>
      </c>
      <c r="D13" s="1" t="b">
        <f t="shared" si="0"/>
        <v>1</v>
      </c>
    </row>
    <row r="14" spans="1:4" x14ac:dyDescent="0.3">
      <c r="A14" s="1" t="s">
        <v>121</v>
      </c>
      <c r="B14" s="1" t="s">
        <v>122</v>
      </c>
      <c r="C14" s="1" t="s">
        <v>123</v>
      </c>
      <c r="D14" s="1" t="b">
        <f t="shared" si="0"/>
        <v>1</v>
      </c>
    </row>
    <row r="15" spans="1:4" x14ac:dyDescent="0.3">
      <c r="A15" s="2" t="s">
        <v>124</v>
      </c>
      <c r="C15" s="5">
        <f>SUM(C3:C14)</f>
        <v>0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24"/>
  <sheetViews>
    <sheetView zoomScaleNormal="100" workbookViewId="0">
      <selection activeCell="A24" sqref="A24"/>
    </sheetView>
  </sheetViews>
  <sheetFormatPr defaultColWidth="8.6640625" defaultRowHeight="14.4" x14ac:dyDescent="0.3"/>
  <cols>
    <col min="1" max="1" width="11" customWidth="1"/>
    <col min="2" max="2" width="13" customWidth="1"/>
    <col min="3" max="3" width="12" customWidth="1"/>
  </cols>
  <sheetData>
    <row r="1" spans="1:2" x14ac:dyDescent="0.3">
      <c r="A1" s="3" t="s">
        <v>125</v>
      </c>
      <c r="B1" s="3" t="s">
        <v>126</v>
      </c>
    </row>
    <row r="2" spans="1:2" x14ac:dyDescent="0.3">
      <c r="A2" s="1" t="s">
        <v>127</v>
      </c>
      <c r="B2" s="1" t="s">
        <v>128</v>
      </c>
    </row>
    <row r="3" spans="1:2" x14ac:dyDescent="0.3">
      <c r="A3" s="1" t="s">
        <v>129</v>
      </c>
      <c r="B3" s="1" t="s">
        <v>130</v>
      </c>
    </row>
    <row r="4" spans="1:2" x14ac:dyDescent="0.3">
      <c r="A4" s="1" t="s">
        <v>131</v>
      </c>
      <c r="B4" s="1" t="s">
        <v>132</v>
      </c>
    </row>
    <row r="5" spans="1:2" x14ac:dyDescent="0.3">
      <c r="A5" s="1" t="s">
        <v>133</v>
      </c>
      <c r="B5" s="1" t="s">
        <v>134</v>
      </c>
    </row>
    <row r="6" spans="1:2" x14ac:dyDescent="0.3">
      <c r="A6" s="1" t="s">
        <v>135</v>
      </c>
      <c r="B6" s="1" t="s">
        <v>132</v>
      </c>
    </row>
    <row r="7" spans="1:2" x14ac:dyDescent="0.3">
      <c r="A7" s="1" t="s">
        <v>136</v>
      </c>
      <c r="B7" s="1" t="s">
        <v>137</v>
      </c>
    </row>
    <row r="8" spans="1:2" x14ac:dyDescent="0.3">
      <c r="A8" s="1" t="s">
        <v>138</v>
      </c>
      <c r="B8" s="1" t="s">
        <v>388</v>
      </c>
    </row>
    <row r="9" spans="1:2" x14ac:dyDescent="0.3">
      <c r="A9" s="1" t="s">
        <v>139</v>
      </c>
      <c r="B9" s="1" t="s">
        <v>389</v>
      </c>
    </row>
    <row r="10" spans="1:2" x14ac:dyDescent="0.3">
      <c r="A10" s="1" t="s">
        <v>140</v>
      </c>
      <c r="B10" s="1" t="s">
        <v>390</v>
      </c>
    </row>
    <row r="11" spans="1:2" x14ac:dyDescent="0.3">
      <c r="A11" s="1" t="s">
        <v>141</v>
      </c>
      <c r="B11" s="1" t="s">
        <v>391</v>
      </c>
    </row>
    <row r="12" spans="1:2" x14ac:dyDescent="0.3">
      <c r="A12" s="1" t="s">
        <v>142</v>
      </c>
      <c r="B12" s="1" t="s">
        <v>392</v>
      </c>
    </row>
    <row r="13" spans="1:2" x14ac:dyDescent="0.3">
      <c r="A13" s="1" t="s">
        <v>143</v>
      </c>
      <c r="B13" s="1" t="s">
        <v>144</v>
      </c>
    </row>
    <row r="14" spans="1:2" x14ac:dyDescent="0.3">
      <c r="A14" s="1" t="s">
        <v>145</v>
      </c>
      <c r="B14" s="1" t="s">
        <v>380</v>
      </c>
    </row>
    <row r="15" spans="1:2" x14ac:dyDescent="0.3">
      <c r="A15" s="1" t="s">
        <v>146</v>
      </c>
      <c r="B15" s="1" t="s">
        <v>381</v>
      </c>
    </row>
    <row r="16" spans="1:2" x14ac:dyDescent="0.3">
      <c r="A16" s="1" t="s">
        <v>147</v>
      </c>
      <c r="B16" s="1" t="s">
        <v>382</v>
      </c>
    </row>
    <row r="17" spans="1:2" x14ac:dyDescent="0.3">
      <c r="A17" s="1" t="s">
        <v>148</v>
      </c>
      <c r="B17" s="1" t="s">
        <v>383</v>
      </c>
    </row>
    <row r="18" spans="1:2" x14ac:dyDescent="0.3">
      <c r="A18" s="1" t="s">
        <v>149</v>
      </c>
      <c r="B18" s="1" t="s">
        <v>384</v>
      </c>
    </row>
    <row r="19" spans="1:2" x14ac:dyDescent="0.3">
      <c r="A19" s="1" t="s">
        <v>150</v>
      </c>
      <c r="B19" s="1" t="s">
        <v>385</v>
      </c>
    </row>
    <row r="20" spans="1:2" x14ac:dyDescent="0.3">
      <c r="A20" s="1" t="s">
        <v>151</v>
      </c>
      <c r="B20" s="1" t="s">
        <v>386</v>
      </c>
    </row>
    <row r="21" spans="1:2" x14ac:dyDescent="0.3">
      <c r="A21" s="1" t="s">
        <v>152</v>
      </c>
      <c r="B21" s="1" t="s">
        <v>387</v>
      </c>
    </row>
    <row r="22" spans="1:2" x14ac:dyDescent="0.3">
      <c r="A22" s="1" t="s">
        <v>153</v>
      </c>
      <c r="B22" s="1" t="s">
        <v>393</v>
      </c>
    </row>
    <row r="23" spans="1:2" x14ac:dyDescent="0.3">
      <c r="A23" s="1" t="s">
        <v>154</v>
      </c>
      <c r="B23" s="1" t="s">
        <v>394</v>
      </c>
    </row>
    <row r="24" spans="1:2" x14ac:dyDescent="0.3">
      <c r="A24" s="2"/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C17"/>
  <sheetViews>
    <sheetView tabSelected="1" zoomScaleNormal="100" workbookViewId="0">
      <selection activeCell="J23" sqref="J23"/>
    </sheetView>
  </sheetViews>
  <sheetFormatPr defaultColWidth="8.6640625" defaultRowHeight="14.4" x14ac:dyDescent="0.3"/>
  <cols>
    <col min="1" max="1" width="9" customWidth="1"/>
    <col min="2" max="2" width="12" customWidth="1"/>
    <col min="3" max="3" width="11" customWidth="1"/>
  </cols>
  <sheetData>
    <row r="2" spans="1:3" x14ac:dyDescent="0.3">
      <c r="A2" s="3" t="s">
        <v>155</v>
      </c>
      <c r="B2" s="3" t="s">
        <v>156</v>
      </c>
      <c r="C2" s="3" t="s">
        <v>38</v>
      </c>
    </row>
    <row r="3" spans="1:3" x14ac:dyDescent="0.3">
      <c r="A3" s="1" t="s">
        <v>157</v>
      </c>
      <c r="B3" s="6">
        <v>46133</v>
      </c>
      <c r="C3" s="4">
        <v>31000</v>
      </c>
    </row>
    <row r="4" spans="1:3" x14ac:dyDescent="0.3">
      <c r="A4" s="1" t="s">
        <v>158</v>
      </c>
      <c r="C4" s="4">
        <v>11500</v>
      </c>
    </row>
    <row r="5" spans="1:3" x14ac:dyDescent="0.3">
      <c r="A5" s="1" t="s">
        <v>159</v>
      </c>
      <c r="C5" s="1" t="s">
        <v>160</v>
      </c>
    </row>
    <row r="6" spans="1:3" x14ac:dyDescent="0.3">
      <c r="A6" s="1" t="s">
        <v>161</v>
      </c>
      <c r="B6" s="6">
        <v>46133</v>
      </c>
      <c r="C6" s="4">
        <v>20500</v>
      </c>
    </row>
    <row r="7" spans="1:3" x14ac:dyDescent="0.3">
      <c r="A7" s="1" t="s">
        <v>162</v>
      </c>
      <c r="B7" s="6">
        <v>46122</v>
      </c>
      <c r="C7" s="4">
        <v>36750</v>
      </c>
    </row>
    <row r="8" spans="1:3" x14ac:dyDescent="0.3">
      <c r="A8" s="1" t="s">
        <v>163</v>
      </c>
      <c r="B8" s="6">
        <v>46155</v>
      </c>
      <c r="C8" s="4">
        <v>34000</v>
      </c>
    </row>
    <row r="9" spans="1:3" x14ac:dyDescent="0.3">
      <c r="A9" s="1" t="s">
        <v>164</v>
      </c>
      <c r="C9" s="4">
        <v>16500</v>
      </c>
    </row>
    <row r="10" spans="1:3" x14ac:dyDescent="0.3">
      <c r="A10" s="1" t="s">
        <v>165</v>
      </c>
      <c r="B10" s="6">
        <v>46179</v>
      </c>
      <c r="C10" s="4">
        <v>14000</v>
      </c>
    </row>
    <row r="11" spans="1:3" x14ac:dyDescent="0.3">
      <c r="A11" s="1" t="s">
        <v>166</v>
      </c>
      <c r="B11" s="6">
        <v>46140</v>
      </c>
      <c r="C11" s="4">
        <v>26500</v>
      </c>
    </row>
    <row r="12" spans="1:3" x14ac:dyDescent="0.3">
      <c r="A12" s="1" t="s">
        <v>167</v>
      </c>
      <c r="B12" s="6"/>
      <c r="C12" s="4">
        <v>37500</v>
      </c>
    </row>
    <row r="13" spans="1:3" x14ac:dyDescent="0.3">
      <c r="A13" s="1" t="s">
        <v>168</v>
      </c>
      <c r="B13" s="6"/>
      <c r="C13" s="4">
        <v>47750</v>
      </c>
    </row>
    <row r="14" spans="1:3" x14ac:dyDescent="0.3">
      <c r="A14" s="1" t="s">
        <v>169</v>
      </c>
      <c r="B14" s="6"/>
      <c r="C14" s="4">
        <v>6000</v>
      </c>
    </row>
    <row r="15" spans="1:3" x14ac:dyDescent="0.3">
      <c r="A15" s="1" t="s">
        <v>170</v>
      </c>
      <c r="B15" s="6"/>
      <c r="C15" s="1" t="s">
        <v>171</v>
      </c>
    </row>
    <row r="16" spans="1:3" x14ac:dyDescent="0.3">
      <c r="A16" s="1" t="s">
        <v>172</v>
      </c>
      <c r="B16" s="6">
        <v>46125</v>
      </c>
      <c r="C16" s="1" t="s">
        <v>173</v>
      </c>
    </row>
    <row r="17" spans="1:3" x14ac:dyDescent="0.3">
      <c r="A17" s="1" t="s">
        <v>174</v>
      </c>
      <c r="B17" s="6"/>
      <c r="C17" s="1" t="s">
        <v>175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2</vt:i4>
      </vt:variant>
    </vt:vector>
  </HeadingPairs>
  <TitlesOfParts>
    <vt:vector size="12" baseType="lpstr">
      <vt:lpstr>1_F5_GoToSpecial</vt:lpstr>
      <vt:lpstr>Sheet1</vt:lpstr>
      <vt:lpstr>2_MergedCells</vt:lpstr>
      <vt:lpstr>Sheet2</vt:lpstr>
      <vt:lpstr>3_PasteSpecial</vt:lpstr>
      <vt:lpstr>4_TRIM_CLEAN</vt:lpstr>
      <vt:lpstr>5_TextNumbers</vt:lpstr>
      <vt:lpstr>6_TextDates</vt:lpstr>
      <vt:lpstr>7_IS_Functions</vt:lpstr>
      <vt:lpstr>8_Pivot</vt:lpstr>
      <vt:lpstr>Amt</vt:lpstr>
      <vt:lpstr>dept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Saran U</cp:lastModifiedBy>
  <cp:revision>0</cp:revision>
  <dcterms:created xsi:type="dcterms:W3CDTF">2026-07-07T11:48:20Z</dcterms:created>
  <dcterms:modified xsi:type="dcterms:W3CDTF">2026-07-07T14:15:10Z</dcterms:modified>
  <dc:language>en-US</dc:language>
</cp:coreProperties>
</file>